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24226"/>
  <mc:AlternateContent xmlns:mc="http://schemas.openxmlformats.org/markup-compatibility/2006">
    <mc:Choice Requires="x15">
      <x15ac:absPath xmlns:x15ac="http://schemas.microsoft.com/office/spreadsheetml/2010/11/ac" url="C:\Other\Jamberoo Touch\2018 Winter\"/>
    </mc:Choice>
  </mc:AlternateContent>
  <bookViews>
    <workbookView xWindow="330" yWindow="45" windowWidth="19365" windowHeight="10995" activeTab="1"/>
  </bookViews>
  <sheets>
    <sheet name="Team rego" sheetId="2" r:id="rId1"/>
    <sheet name="Individual rego" sheetId="3" r:id="rId2"/>
  </sheets>
  <definedNames>
    <definedName name="_xlnm.Print_Area" localSheetId="1">'Individual rego'!$B$2:$L$36</definedName>
    <definedName name="_xlnm.Print_Area" localSheetId="0">'Team rego'!$B$2:$K$66</definedName>
  </definedNames>
  <calcPr calcId="171027"/>
</workbook>
</file>

<file path=xl/calcChain.xml><?xml version="1.0" encoding="utf-8"?>
<calcChain xmlns="http://schemas.openxmlformats.org/spreadsheetml/2006/main">
  <c r="C33" i="3" l="1"/>
  <c r="C65" i="2"/>
  <c r="C3" i="3"/>
  <c r="C18" i="3"/>
  <c r="C17" i="3"/>
  <c r="C45" i="2"/>
  <c r="D33" i="3" l="1"/>
  <c r="D34" i="3"/>
  <c r="C34" i="3"/>
  <c r="C16" i="3"/>
  <c r="C66" i="2"/>
  <c r="D66" i="2" l="1"/>
  <c r="C44" i="2" l="1"/>
  <c r="L28" i="3" l="1"/>
  <c r="K28" i="3"/>
  <c r="J28" i="3"/>
  <c r="I28" i="3"/>
  <c r="H28" i="3"/>
  <c r="F28" i="3"/>
  <c r="E28" i="3"/>
  <c r="D28" i="3"/>
  <c r="C28" i="3"/>
  <c r="L27" i="3"/>
  <c r="K27" i="3"/>
  <c r="J27" i="3"/>
  <c r="I27" i="3"/>
  <c r="H27" i="3"/>
  <c r="F27" i="3"/>
  <c r="E27" i="3"/>
  <c r="D27" i="3"/>
  <c r="C27" i="3"/>
  <c r="L26" i="3"/>
  <c r="K26" i="3"/>
  <c r="J26" i="3"/>
  <c r="I26" i="3"/>
  <c r="H26" i="3"/>
  <c r="F26" i="3"/>
  <c r="E26" i="3"/>
  <c r="D26" i="3"/>
  <c r="C26" i="3"/>
  <c r="L25" i="3"/>
  <c r="K25" i="3"/>
  <c r="J25" i="3"/>
  <c r="I25" i="3"/>
  <c r="H25" i="3"/>
  <c r="F25" i="3"/>
  <c r="E25" i="3"/>
  <c r="D25" i="3"/>
  <c r="C25" i="3"/>
  <c r="L24" i="3"/>
  <c r="K24" i="3"/>
  <c r="J24" i="3"/>
  <c r="I24" i="3"/>
  <c r="H24" i="3"/>
  <c r="F24" i="3"/>
  <c r="E24" i="3"/>
  <c r="D24" i="3"/>
  <c r="C24" i="3"/>
  <c r="L23" i="3"/>
  <c r="K23" i="3"/>
  <c r="J23" i="3"/>
  <c r="I23" i="3"/>
  <c r="H23" i="3"/>
  <c r="F23" i="3"/>
  <c r="E23" i="3"/>
  <c r="D23" i="3"/>
  <c r="C23" i="3"/>
  <c r="K10" i="3"/>
  <c r="L10" i="3" s="1"/>
  <c r="K9" i="3"/>
  <c r="L9" i="3" s="1"/>
  <c r="K8" i="3"/>
  <c r="L8" i="3" s="1"/>
  <c r="K7" i="3"/>
  <c r="L7" i="3" s="1"/>
  <c r="B7" i="3"/>
  <c r="B8" i="3" s="1"/>
  <c r="B9" i="3" s="1"/>
  <c r="B10" i="3" s="1"/>
  <c r="K6" i="3"/>
  <c r="L6" i="3" s="1"/>
  <c r="K60" i="2"/>
  <c r="J60" i="2"/>
  <c r="I60" i="2"/>
  <c r="H60" i="2"/>
  <c r="G60" i="2"/>
  <c r="F60" i="2"/>
  <c r="E60" i="2"/>
  <c r="D60" i="2"/>
  <c r="C60" i="2"/>
  <c r="K59" i="2"/>
  <c r="J59" i="2"/>
  <c r="I59" i="2"/>
  <c r="H59" i="2"/>
  <c r="G59" i="2"/>
  <c r="F59" i="2"/>
  <c r="E59" i="2"/>
  <c r="D59" i="2"/>
  <c r="C59" i="2"/>
  <c r="D65" i="2"/>
  <c r="L12" i="3" l="1"/>
  <c r="K58" i="2"/>
  <c r="J58" i="2"/>
  <c r="I58" i="2"/>
  <c r="H58" i="2"/>
  <c r="G58" i="2"/>
  <c r="F58" i="2"/>
  <c r="E58" i="2"/>
  <c r="D58" i="2"/>
  <c r="C58" i="2"/>
  <c r="K31" i="2"/>
  <c r="K29" i="2"/>
  <c r="K57" i="2"/>
  <c r="J57" i="2"/>
  <c r="I57" i="2"/>
  <c r="H57" i="2"/>
  <c r="G57" i="2"/>
  <c r="F57" i="2"/>
  <c r="E57" i="2"/>
  <c r="D57" i="2"/>
  <c r="C57" i="2"/>
  <c r="K55" i="2"/>
  <c r="J55" i="2"/>
  <c r="I55" i="2"/>
  <c r="H55" i="2"/>
  <c r="G55" i="2"/>
  <c r="F55" i="2"/>
  <c r="E55" i="2"/>
  <c r="D55" i="2"/>
  <c r="C55" i="2"/>
  <c r="K54" i="2"/>
  <c r="J54" i="2"/>
  <c r="I54" i="2"/>
  <c r="H54" i="2"/>
  <c r="G54" i="2"/>
  <c r="F54" i="2"/>
  <c r="E54" i="2"/>
  <c r="D54" i="2"/>
  <c r="C54" i="2"/>
  <c r="K53" i="2"/>
  <c r="J53" i="2"/>
  <c r="I53" i="2"/>
  <c r="H53" i="2"/>
  <c r="G53" i="2"/>
  <c r="F53" i="2"/>
  <c r="E53" i="2"/>
  <c r="D53" i="2"/>
  <c r="C53" i="2"/>
  <c r="K52" i="2"/>
  <c r="J52" i="2"/>
  <c r="I52" i="2"/>
  <c r="H52" i="2"/>
  <c r="G52" i="2"/>
  <c r="K56" i="2"/>
  <c r="J56" i="2"/>
  <c r="I56" i="2"/>
  <c r="H56" i="2"/>
  <c r="G56" i="2"/>
  <c r="K51" i="2"/>
  <c r="J51" i="2"/>
  <c r="I51" i="2"/>
  <c r="H51" i="2"/>
  <c r="G51" i="2"/>
  <c r="K49" i="2"/>
  <c r="J49" i="2"/>
  <c r="I49" i="2"/>
  <c r="H49" i="2"/>
  <c r="G49" i="2"/>
  <c r="F49" i="2"/>
  <c r="K50" i="2"/>
  <c r="J50" i="2"/>
  <c r="I50" i="2"/>
  <c r="H50" i="2"/>
  <c r="G50" i="2"/>
  <c r="F52" i="2"/>
  <c r="E52" i="2"/>
  <c r="D52" i="2"/>
  <c r="C52" i="2"/>
  <c r="F56" i="2"/>
  <c r="E56" i="2"/>
  <c r="D56" i="2"/>
  <c r="C56" i="2"/>
  <c r="F51" i="2"/>
  <c r="E51" i="2"/>
  <c r="D51" i="2"/>
  <c r="C51" i="2"/>
  <c r="F50" i="2"/>
  <c r="E50" i="2"/>
  <c r="D50" i="2"/>
  <c r="C50" i="2"/>
  <c r="E49" i="2"/>
  <c r="D49" i="2"/>
  <c r="C49" i="2"/>
  <c r="J27" i="2"/>
  <c r="K27" i="2" s="1"/>
  <c r="J26" i="2"/>
  <c r="K26" i="2" s="1"/>
  <c r="J25" i="2"/>
  <c r="K25" i="2" s="1"/>
  <c r="J24" i="2"/>
  <c r="K24" i="2" s="1"/>
  <c r="J23" i="2"/>
  <c r="K23" i="2" s="1"/>
  <c r="J22" i="2"/>
  <c r="K22" i="2" s="1"/>
  <c r="J21" i="2"/>
  <c r="K21" i="2" s="1"/>
  <c r="J20" i="2"/>
  <c r="K20" i="2" s="1"/>
  <c r="J19" i="2"/>
  <c r="K19" i="2" s="1"/>
  <c r="J18" i="2"/>
  <c r="K18" i="2" s="1"/>
  <c r="J17" i="2"/>
  <c r="K17" i="2" s="1"/>
  <c r="J16" i="2"/>
  <c r="K16" i="2" s="1"/>
  <c r="J15" i="2"/>
  <c r="K15" i="2" s="1"/>
  <c r="J14" i="2"/>
  <c r="K14" i="2" s="1"/>
  <c r="B14" i="2"/>
  <c r="B15" i="2" s="1"/>
  <c r="B16" i="2" s="1"/>
  <c r="B17" i="2" s="1"/>
  <c r="B18" i="2" s="1"/>
  <c r="B19" i="2" s="1"/>
  <c r="B20" i="2" s="1"/>
  <c r="B21" i="2" s="1"/>
  <c r="B22" i="2" s="1"/>
  <c r="B23" i="2" s="1"/>
  <c r="B24" i="2" s="1"/>
  <c r="B25" i="2" s="1"/>
  <c r="B26" i="2" s="1"/>
  <c r="B27" i="2" s="1"/>
  <c r="J13" i="2" l="1"/>
  <c r="K13" i="2" s="1"/>
  <c r="K33" i="2" s="1"/>
</calcChain>
</file>

<file path=xl/comments1.xml><?xml version="1.0" encoding="utf-8"?>
<comments xmlns="http://schemas.openxmlformats.org/spreadsheetml/2006/main">
  <authors>
    <author>Michael Mundt</author>
  </authors>
  <commentList>
    <comment ref="B2" authorId="0" shapeId="0">
      <text>
        <r>
          <rPr>
            <b/>
            <sz val="9"/>
            <color indexed="81"/>
            <rFont val="Tahoma"/>
            <family val="2"/>
          </rPr>
          <t>INSTRUCTIONS</t>
        </r>
        <r>
          <rPr>
            <sz val="9"/>
            <color indexed="81"/>
            <rFont val="Tahoma"/>
            <family val="2"/>
          </rPr>
          <t xml:space="preserve">
Registrations will ONLY be accepted electronically.
Accordingly, details are as follows:
- Registrations for the 2018 Winter competition will only be accepted if submitted on this Registration Sheet
- there is a worksheet tab for </t>
        </r>
        <r>
          <rPr>
            <b/>
            <sz val="9"/>
            <color indexed="81"/>
            <rFont val="Tahoma"/>
            <family val="2"/>
          </rPr>
          <t xml:space="preserve">teams </t>
        </r>
        <r>
          <rPr>
            <sz val="9"/>
            <color indexed="81"/>
            <rFont val="Tahoma"/>
            <family val="2"/>
          </rPr>
          <t xml:space="preserve">and also a separate worksheet if you DO NOT have a team and wish to register as an </t>
        </r>
        <r>
          <rPr>
            <b/>
            <sz val="9"/>
            <color indexed="81"/>
            <rFont val="Tahoma"/>
            <family val="2"/>
          </rPr>
          <t>individual</t>
        </r>
        <r>
          <rPr>
            <sz val="9"/>
            <color indexed="81"/>
            <rFont val="Tahoma"/>
            <family val="2"/>
          </rPr>
          <t xml:space="preserve">
- All details are required for cells that are highlighted in pink
- This includes the declarations at the very bottom of this form, which will no longer be shaded once you have agreed to the contents, by ticking the relevant box (click on it)
- incomplete forms will result in your application for registration not being accepted
- to assist with this process, we strongly recommend that you make only one payment per team, for all players, including sponsorship
If you have any queries or identify any issues with this spreadsheet, please email </t>
        </r>
        <r>
          <rPr>
            <b/>
            <u/>
            <sz val="9"/>
            <color indexed="81"/>
            <rFont val="Tahoma"/>
            <family val="2"/>
          </rPr>
          <t>admin@jamberootouch.com.au</t>
        </r>
        <r>
          <rPr>
            <sz val="9"/>
            <color indexed="81"/>
            <rFont val="Tahoma"/>
            <family val="2"/>
          </rPr>
          <t xml:space="preserve">
</t>
        </r>
        <r>
          <rPr>
            <b/>
            <i/>
            <sz val="9"/>
            <color indexed="81"/>
            <rFont val="Tahoma"/>
            <family val="2"/>
          </rPr>
          <t xml:space="preserve">To remove this comment from your screen so that you can comment entering your information, right-click on cell B2 and then press H (for Hide Comment). </t>
        </r>
      </text>
    </comment>
    <comment ref="C5" authorId="0" shapeId="0">
      <text>
        <r>
          <rPr>
            <b/>
            <sz val="9"/>
            <color indexed="81"/>
            <rFont val="Tahoma"/>
            <family val="2"/>
          </rPr>
          <t>Michael Mundt:</t>
        </r>
        <r>
          <rPr>
            <sz val="9"/>
            <color indexed="81"/>
            <rFont val="Tahoma"/>
            <family val="2"/>
          </rPr>
          <t xml:space="preserve">
</t>
        </r>
      </text>
    </comment>
  </commentList>
</comments>
</file>

<file path=xl/comments2.xml><?xml version="1.0" encoding="utf-8"?>
<comments xmlns="http://schemas.openxmlformats.org/spreadsheetml/2006/main">
  <authors>
    <author>Michael Mundt</author>
  </authors>
  <commentList>
    <comment ref="B2" authorId="0" shapeId="0">
      <text>
        <r>
          <rPr>
            <b/>
            <sz val="9"/>
            <color indexed="81"/>
            <rFont val="Tahoma"/>
            <family val="2"/>
          </rPr>
          <t>INSTRUCTIONS</t>
        </r>
        <r>
          <rPr>
            <sz val="9"/>
            <color indexed="81"/>
            <rFont val="Tahoma"/>
            <family val="2"/>
          </rPr>
          <t xml:space="preserve">
For the first time ever, registrations will be accepted electronically.  This is the preferred method of registration, however in recognising that any change needs to be carefully managed, we will also be holding a registration night at the Jamberoo Pub on Friday the 10th of March 2017.
Accordingly, details are as follows:
- Registrations for the Winter competition 2017 will only be accepted if submitted on this Registration Sheet
- there is a worksheet tab for teams and also a separate worksheet if you do not have a team and wish to register as an individual
- All details are required for cells that are highlighted in pink
- This includes the declarations at the very bottom of this form, which will no longer be shaded once you have agreed to the contents, by ticking the relevant box (click on it)
- incomplete forms will result in your application for registration not being accepted
- to assist with this process, we strongly recommend that you make only one payment per team, for all players, including sponsorship
If you have any queries or identify any issues with this spreadsheet, please email admin@jamberootouch.com.au
To remove this comment from your screen so that you can comment entering your information, right-click on cell B2 and then press H (for Hide Comment). </t>
        </r>
      </text>
    </comment>
  </commentList>
</comments>
</file>

<file path=xl/sharedStrings.xml><?xml version="1.0" encoding="utf-8"?>
<sst xmlns="http://schemas.openxmlformats.org/spreadsheetml/2006/main" count="110" uniqueCount="65">
  <si>
    <t>TEAM NAME:</t>
  </si>
  <si>
    <t>D.O.B.</t>
  </si>
  <si>
    <t>Shirt Size</t>
  </si>
  <si>
    <t>Address</t>
  </si>
  <si>
    <t>Player Name</t>
  </si>
  <si>
    <t>Home Phone</t>
  </si>
  <si>
    <t>Mobile #</t>
  </si>
  <si>
    <t>$</t>
  </si>
  <si>
    <t>JAMBEROO TOUCH ASSOCIATION - REGISTRATION SHEET</t>
  </si>
  <si>
    <t xml:space="preserve"> = compulsory information</t>
  </si>
  <si>
    <t>M</t>
  </si>
  <si>
    <t>S</t>
  </si>
  <si>
    <t>L</t>
  </si>
  <si>
    <t>XL</t>
  </si>
  <si>
    <t>2XL</t>
  </si>
  <si>
    <t>3XL</t>
  </si>
  <si>
    <t>5XL</t>
  </si>
  <si>
    <t>Dominant colour:</t>
  </si>
  <si>
    <t>Secondary colour:</t>
  </si>
  <si>
    <t>Shirt design:</t>
  </si>
  <si>
    <t>Minor colour:</t>
  </si>
  <si>
    <t>4K</t>
  </si>
  <si>
    <t>6K</t>
  </si>
  <si>
    <t>8K</t>
  </si>
  <si>
    <t>10K</t>
  </si>
  <si>
    <t>12K</t>
  </si>
  <si>
    <t>14K</t>
  </si>
  <si>
    <t>16K</t>
  </si>
  <si>
    <t>4XL</t>
  </si>
  <si>
    <t>A.</t>
  </si>
  <si>
    <t>Grand final day</t>
  </si>
  <si>
    <t>Male / Female</t>
  </si>
  <si>
    <r>
      <t xml:space="preserve">Junior? </t>
    </r>
    <r>
      <rPr>
        <b/>
        <vertAlign val="superscript"/>
        <sz val="10"/>
        <color theme="0"/>
        <rFont val="Arial"/>
        <family val="2"/>
      </rPr>
      <t>A.</t>
    </r>
  </si>
  <si>
    <t>If born AFTER this date, you are ineligible to play (not being 13 on grand final day)</t>
  </si>
  <si>
    <t>Seniors: $60
Juniors: $30 (must be &gt;=13 and &lt;18 on GF day):</t>
  </si>
  <si>
    <t>Total EFT required:</t>
  </si>
  <si>
    <t>ACKNOWLEDGEMENTS (COMPULSORY):</t>
  </si>
  <si>
    <t>Please tick each box as formal confirmation</t>
  </si>
  <si>
    <t>Sponsorship organised?</t>
  </si>
  <si>
    <t>Yes</t>
  </si>
  <si>
    <t>Banking details:</t>
  </si>
  <si>
    <t>Email address for sending logos:</t>
  </si>
  <si>
    <t>admin@jamberootouch.com.au</t>
  </si>
  <si>
    <t>BSB: 012709</t>
  </si>
  <si>
    <t>Account number: 200816469</t>
  </si>
  <si>
    <t>No</t>
  </si>
  <si>
    <t>Male</t>
  </si>
  <si>
    <t>Female</t>
  </si>
  <si>
    <t>New logo required?</t>
  </si>
  <si>
    <t>1st choice</t>
  </si>
  <si>
    <t>2nd choice</t>
  </si>
  <si>
    <t>Please use "plain english" to describe</t>
  </si>
  <si>
    <t>CLICK HERE for shirt designs</t>
  </si>
  <si>
    <t>If born ON or BEFORE this date, you are a senior</t>
  </si>
  <si>
    <t>CLICK HERE for shirt sizes</t>
  </si>
  <si>
    <t>Full name</t>
  </si>
  <si>
    <t>Email address</t>
  </si>
  <si>
    <t>Team Manager</t>
  </si>
  <si>
    <t>Team Referee #1:</t>
  </si>
  <si>
    <t>Team Referee #2:</t>
  </si>
  <si>
    <t>JAMBEROO TOUCH ASSOCIATION - REGISTRATION SHEET (INDIVIDUAL)</t>
  </si>
  <si>
    <t>When making payment via EFT, please clearly identify your team in the reference details</t>
  </si>
  <si>
    <r>
      <t>Junior?</t>
    </r>
    <r>
      <rPr>
        <b/>
        <sz val="5"/>
        <color theme="0"/>
        <rFont val="Arial"/>
        <family val="2"/>
      </rPr>
      <t xml:space="preserve"> (refer </t>
    </r>
    <r>
      <rPr>
        <b/>
        <vertAlign val="superscript"/>
        <sz val="5"/>
        <color theme="0"/>
        <rFont val="Arial"/>
        <family val="2"/>
      </rPr>
      <t>A.)</t>
    </r>
  </si>
  <si>
    <t>Winter Competition 2018</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</si>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</sst>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44" formatCode="_-&quot;$&quot;* #,##0.00_-;\-&quot;$&quot;* #,##0.00_-;_-&quot;$&quot;* &quot;-&quot;??_-;_-@_-"/>
    <numFmt numFmtId="43" formatCode="_-* #,##0.00_-;\-* #,##0.00_-;_-* &quot;-&quot;??_-;_-@_-"/>
    <numFmt numFmtId="164" formatCode="&quot;$&quot;#,##0"/>
    <numFmt numFmtId="165" formatCode="d/m/yyyy;@"/>
    <numFmt numFmtId="166" formatCode="d/m/yyyy"/>
  </numFmts>
  <fonts count="29" x14ac:knownFonts="1">
    <font>
      <sz val="10"/>
      <name val="Arial"/>
    </font>
    <font>
      <sz val="10"/>
      <name val="Arial"/>
      <family val="2"/>
    </font>
    <font>
      <b/>
      <sz val="10"/>
      <name val="Arial"/>
      <family val="2"/>
    </font>
    <font>
      <sz val="10"/>
      <name val="Arial"/>
      <family val="2"/>
    </font>
    <font>
      <b/>
      <sz val="16"/>
      <name val="Arial"/>
      <family val="2"/>
    </font>
    <font>
      <sz val="16"/>
      <name val="Arial"/>
      <family val="2"/>
    </font>
    <font>
      <b/>
      <sz val="12"/>
      <name val="Arial"/>
      <family val="2"/>
    </font>
    <font>
      <b/>
      <u/>
      <sz val="10"/>
      <name val="Arial"/>
      <family val="2"/>
    </font>
    <font>
      <i/>
      <sz val="10"/>
      <name val="Arial"/>
      <family val="2"/>
    </font>
    <font>
      <u/>
      <sz val="10"/>
      <color theme="10"/>
      <name val="Arial"/>
      <family val="2"/>
    </font>
    <font>
      <b/>
      <sz val="16"/>
      <color theme="0"/>
      <name val="Arial"/>
      <family val="2"/>
    </font>
    <font>
      <b/>
      <sz val="10"/>
      <color theme="0"/>
      <name val="Arial"/>
      <family val="2"/>
    </font>
    <font>
      <sz val="10"/>
      <color rgb="FF000000"/>
      <name val="Arial"/>
      <family val="2"/>
    </font>
    <font>
      <b/>
      <vertAlign val="superscript"/>
      <sz val="10"/>
      <color theme="0"/>
      <name val="Arial"/>
      <family val="2"/>
    </font>
    <font>
      <sz val="10"/>
      <color theme="0"/>
      <name val="Arial"/>
      <family val="2"/>
    </font>
    <font>
      <sz val="6"/>
      <color theme="0"/>
      <name val="Arial"/>
      <family val="2"/>
    </font>
    <font>
      <b/>
      <i/>
      <sz val="10"/>
      <name val="Arial"/>
      <family val="2"/>
    </font>
    <font>
      <b/>
      <i/>
      <u/>
      <sz val="8"/>
      <name val="Arial"/>
      <family val="2"/>
    </font>
    <font>
      <b/>
      <i/>
      <sz val="9"/>
      <name val="Arial"/>
      <family val="2"/>
    </font>
    <font>
      <i/>
      <sz val="8"/>
      <name val="Arial"/>
      <family val="2"/>
    </font>
    <font>
      <sz val="8"/>
      <color rgb="FF000000"/>
      <name val="Segoe UI"/>
      <family val="2"/>
    </font>
    <font>
      <sz val="10"/>
      <color theme="1"/>
      <name val="Arial"/>
      <family val="2"/>
    </font>
    <font>
      <sz val="9"/>
      <color indexed="81"/>
      <name val="Tahoma"/>
      <family val="2"/>
    </font>
    <font>
      <b/>
      <sz val="9"/>
      <color indexed="81"/>
      <name val="Tahoma"/>
      <family val="2"/>
    </font>
    <font>
      <sz val="8"/>
      <name val="Arial"/>
      <family val="2"/>
    </font>
    <font>
      <b/>
      <sz val="5"/>
      <color theme="0"/>
      <name val="Arial"/>
      <family val="2"/>
    </font>
    <font>
      <b/>
      <vertAlign val="superscript"/>
      <sz val="5"/>
      <color theme="0"/>
      <name val="Arial"/>
      <family val="2"/>
    </font>
    <font>
      <b/>
      <u/>
      <sz val="9"/>
      <color indexed="81"/>
      <name val="Tahoma"/>
      <family val="2"/>
    </font>
    <font>
      <b/>
      <i/>
      <sz val="9"/>
      <color indexed="81"/>
      <name val="Tahoma"/>
      <family val="2"/>
    </font>
  </fonts>
  <fills count="7">
    <fill>
      <patternFill patternType="none"/>
    </fill>
    <fill>
      <patternFill patternType="gray125"/>
    </fill>
    <fill>
      <patternFill patternType="solid">
        <fgColor theme="0" tint="-0.34998626667073579"/>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ck">
        <color indexed="64"/>
      </bottom>
      <diagonal/>
    </border>
    <border>
      <left/>
      <right style="thick">
        <color indexed="64"/>
      </right>
      <top style="thick">
        <color indexed="64"/>
      </top>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theme="0"/>
      </left>
      <right/>
      <top style="thin">
        <color indexed="64"/>
      </top>
      <bottom/>
      <diagonal/>
    </border>
    <border>
      <left/>
      <right style="thin">
        <color theme="0"/>
      </right>
      <top style="thin">
        <color indexed="64"/>
      </top>
      <bottom/>
      <diagonal/>
    </border>
    <border>
      <left/>
      <right/>
      <top style="thin">
        <color indexed="64"/>
      </top>
      <bottom/>
      <diagonal/>
    </border>
    <border>
      <left style="thin">
        <color theme="0"/>
      </left>
      <right style="thin">
        <color theme="0"/>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118">
    <xf numFmtId="0" fontId="0" fillId="0" borderId="0" xfId="0"/>
    <xf numFmtId="0" fontId="0" fillId="0" borderId="0" xfId="0" applyFill="1"/>
    <xf numFmtId="0" fontId="0" fillId="0" borderId="0" xfId="0" applyFill="1" applyAlignment="1">
      <alignment horizontal="center"/>
    </xf>
    <xf numFmtId="0" fontId="0" fillId="0" borderId="0" xfId="0" applyFill="1" applyAlignment="1">
      <alignment wrapText="1"/>
    </xf>
    <xf numFmtId="0" fontId="0" fillId="0" borderId="0" xfId="0" applyFill="1" applyAlignment="1">
      <alignment vertical="center"/>
    </xf>
    <xf numFmtId="0" fontId="0" fillId="0" borderId="1" xfId="0" applyFill="1" applyBorder="1" applyAlignment="1"/>
    <xf numFmtId="0" fontId="2" fillId="2" borderId="2" xfId="0" applyFont="1" applyFill="1" applyBorder="1" applyAlignment="1">
      <alignment horizontal="center" vertical="center"/>
    </xf>
    <xf numFmtId="43" fontId="10" fillId="3" borderId="3" xfId="1" applyFont="1" applyFill="1" applyBorder="1" applyAlignment="1">
      <alignment horizontal="left" vertical="center"/>
    </xf>
    <xf numFmtId="0" fontId="0" fillId="0" borderId="0" xfId="0" applyFill="1" applyAlignment="1">
      <alignment horizontal="center" vertical="center"/>
    </xf>
    <xf numFmtId="43" fontId="11" fillId="3" borderId="9" xfId="1" applyFont="1" applyFill="1" applyBorder="1" applyAlignment="1">
      <alignment horizontal="left"/>
    </xf>
    <xf numFmtId="43" fontId="11" fillId="3" borderId="10" xfId="1" applyFont="1" applyFill="1" applyBorder="1" applyAlignment="1">
      <alignment horizontal="center" wrapText="1"/>
    </xf>
    <xf numFmtId="43" fontId="11" fillId="3" borderId="10" xfId="1" applyFont="1" applyFill="1" applyBorder="1"/>
    <xf numFmtId="0" fontId="11" fillId="3" borderId="11" xfId="0" applyFont="1" applyFill="1" applyBorder="1" applyAlignment="1">
      <alignment horizontal="center"/>
    </xf>
    <xf numFmtId="0" fontId="2" fillId="0" borderId="0" xfId="0" applyFont="1" applyFill="1" applyAlignment="1">
      <alignment wrapText="1"/>
    </xf>
    <xf numFmtId="0" fontId="4" fillId="0" borderId="0" xfId="0" applyFont="1" applyFill="1" applyAlignment="1"/>
    <xf numFmtId="0" fontId="3" fillId="0" borderId="3" xfId="1" applyNumberFormat="1" applyFont="1" applyFill="1" applyBorder="1" applyAlignment="1">
      <alignment horizontal="center" vertical="center"/>
    </xf>
    <xf numFmtId="0" fontId="3" fillId="0" borderId="0" xfId="0" applyNumberFormat="1" applyFont="1" applyFill="1" applyAlignment="1">
      <alignment horizontal="center" vertical="center"/>
    </xf>
    <xf numFmtId="0" fontId="0" fillId="0" borderId="0" xfId="0" applyNumberFormat="1" applyFill="1" applyAlignment="1">
      <alignment horizontal="center" vertical="center"/>
    </xf>
    <xf numFmtId="0" fontId="3" fillId="0" borderId="0" xfId="0" applyFont="1" applyFill="1" applyAlignment="1"/>
    <xf numFmtId="6" fontId="3" fillId="0" borderId="3" xfId="1" applyNumberFormat="1" applyFont="1" applyFill="1" applyBorder="1" applyAlignment="1">
      <alignment horizontal="center" vertical="center"/>
    </xf>
    <xf numFmtId="0" fontId="0" fillId="0" borderId="0" xfId="0" applyFill="1" applyBorder="1" applyAlignment="1"/>
    <xf numFmtId="0" fontId="0" fillId="0" borderId="0" xfId="0" applyAlignment="1"/>
    <xf numFmtId="0" fontId="1" fillId="0" borderId="0" xfId="0" applyFont="1" applyFill="1" applyAlignment="1">
      <alignment horizontal="center"/>
    </xf>
    <xf numFmtId="0" fontId="0" fillId="0" borderId="0" xfId="0" applyFill="1" applyBorder="1"/>
    <xf numFmtId="43" fontId="2" fillId="2" borderId="2" xfId="1" applyFont="1" applyFill="1" applyBorder="1" applyAlignment="1">
      <alignment horizontal="left" vertical="center"/>
    </xf>
    <xf numFmtId="165" fontId="11" fillId="3" borderId="10" xfId="1" applyNumberFormat="1" applyFont="1" applyFill="1" applyBorder="1" applyAlignment="1">
      <alignment horizontal="center"/>
    </xf>
    <xf numFmtId="165" fontId="3" fillId="4" borderId="3" xfId="1" applyNumberFormat="1" applyFont="1" applyFill="1" applyBorder="1" applyAlignment="1">
      <alignment horizontal="center" vertical="center"/>
    </xf>
    <xf numFmtId="43" fontId="0" fillId="0" borderId="0" xfId="1" applyFont="1" applyFill="1" applyAlignment="1">
      <alignment wrapText="1"/>
    </xf>
    <xf numFmtId="0" fontId="0" fillId="0" borderId="0" xfId="0" applyAlignment="1">
      <alignment wrapText="1"/>
    </xf>
    <xf numFmtId="0" fontId="0" fillId="0" borderId="5" xfId="0" applyFill="1" applyBorder="1"/>
    <xf numFmtId="0" fontId="1" fillId="0" borderId="0" xfId="0" quotePrefix="1" applyFont="1" applyFill="1"/>
    <xf numFmtId="165" fontId="1" fillId="0" borderId="3" xfId="1" applyNumberFormat="1" applyFont="1" applyFill="1" applyBorder="1" applyAlignment="1">
      <alignment horizontal="center" vertical="center"/>
    </xf>
    <xf numFmtId="0" fontId="1" fillId="0" borderId="0" xfId="0" applyFont="1" applyFill="1"/>
    <xf numFmtId="166" fontId="0" fillId="0" borderId="0" xfId="0" applyNumberFormat="1" applyFill="1" applyAlignment="1">
      <alignment horizontal="center"/>
    </xf>
    <xf numFmtId="43" fontId="1" fillId="0" borderId="0" xfId="1" applyFont="1" applyFill="1"/>
    <xf numFmtId="0" fontId="0" fillId="0" borderId="0" xfId="0" applyFill="1" applyBorder="1" applyAlignment="1">
      <alignment horizontal="center"/>
    </xf>
    <xf numFmtId="0" fontId="0" fillId="0" borderId="0" xfId="0" applyAlignment="1">
      <alignment vertical="top"/>
    </xf>
    <xf numFmtId="0" fontId="7" fillId="0" borderId="0" xfId="0" applyFont="1" applyFill="1"/>
    <xf numFmtId="0" fontId="8" fillId="0" borderId="0" xfId="0" applyFont="1" applyFill="1"/>
    <xf numFmtId="0" fontId="14" fillId="0" borderId="0" xfId="0" applyFont="1" applyFill="1"/>
    <xf numFmtId="0" fontId="0" fillId="0" borderId="0" xfId="0" applyFill="1" applyAlignment="1"/>
    <xf numFmtId="0" fontId="12" fillId="0" borderId="0" xfId="0" applyFont="1" applyAlignment="1">
      <alignment horizontal="left"/>
    </xf>
    <xf numFmtId="0" fontId="9" fillId="0" borderId="0" xfId="3" applyFill="1" applyAlignment="1" applyProtection="1"/>
    <xf numFmtId="0" fontId="17" fillId="0" borderId="0" xfId="0" applyFont="1" applyFill="1" applyBorder="1" applyAlignment="1">
      <alignment horizontal="center" vertical="center" wrapText="1"/>
    </xf>
    <xf numFmtId="0" fontId="18" fillId="0" borderId="0" xfId="0" applyFont="1" applyFill="1" applyBorder="1" applyAlignment="1">
      <alignment horizontal="left" vertical="center" indent="6"/>
    </xf>
    <xf numFmtId="0" fontId="8" fillId="6" borderId="16" xfId="0" applyFont="1" applyFill="1" applyBorder="1"/>
    <xf numFmtId="0" fontId="8" fillId="6" borderId="17" xfId="0" applyFont="1" applyFill="1" applyBorder="1"/>
    <xf numFmtId="0" fontId="8" fillId="6" borderId="7" xfId="0" applyFont="1" applyFill="1" applyBorder="1" applyAlignment="1">
      <alignment wrapText="1"/>
    </xf>
    <xf numFmtId="0" fontId="8" fillId="6" borderId="0" xfId="0" applyFont="1" applyFill="1" applyBorder="1" applyAlignment="1">
      <alignment wrapText="1"/>
    </xf>
    <xf numFmtId="0" fontId="8" fillId="6" borderId="19" xfId="0" applyFont="1" applyFill="1" applyBorder="1" applyAlignment="1">
      <alignment wrapText="1"/>
    </xf>
    <xf numFmtId="0" fontId="8" fillId="6" borderId="20" xfId="0" applyFont="1" applyFill="1" applyBorder="1" applyAlignment="1">
      <alignment vertical="top"/>
    </xf>
    <xf numFmtId="0" fontId="8" fillId="6" borderId="6" xfId="0" applyFont="1" applyFill="1" applyBorder="1" applyAlignment="1">
      <alignment wrapText="1"/>
    </xf>
    <xf numFmtId="0" fontId="8" fillId="6" borderId="21" xfId="0" applyFont="1" applyFill="1" applyBorder="1" applyAlignment="1">
      <alignment wrapText="1"/>
    </xf>
    <xf numFmtId="0" fontId="16" fillId="6" borderId="18" xfId="0" applyFont="1" applyFill="1" applyBorder="1" applyAlignment="1">
      <alignment horizontal="left" vertical="top" indent="2"/>
    </xf>
    <xf numFmtId="0" fontId="9" fillId="0" borderId="0" xfId="3" applyFill="1" applyAlignment="1" applyProtection="1">
      <alignment horizontal="left" vertical="center" indent="2"/>
    </xf>
    <xf numFmtId="0" fontId="19" fillId="0" borderId="0" xfId="0" applyFont="1" applyFill="1" applyAlignment="1">
      <alignment horizontal="left" vertical="center" indent="3"/>
    </xf>
    <xf numFmtId="166" fontId="0" fillId="0" borderId="0" xfId="0" applyNumberFormat="1" applyFill="1" applyAlignment="1">
      <alignment horizontal="right" vertical="center" indent="2"/>
    </xf>
    <xf numFmtId="166" fontId="0" fillId="0" borderId="0" xfId="0" applyNumberFormat="1" applyFill="1" applyAlignment="1">
      <alignment horizontal="right" indent="2"/>
    </xf>
    <xf numFmtId="49" fontId="1" fillId="0" borderId="3" xfId="1" applyNumberFormat="1" applyFont="1" applyFill="1" applyBorder="1" applyAlignment="1" applyProtection="1">
      <alignment horizontal="center" vertical="center" wrapText="1"/>
      <protection locked="0"/>
    </xf>
    <xf numFmtId="43" fontId="1" fillId="0" borderId="3" xfId="1" applyFont="1" applyFill="1" applyBorder="1" applyAlignment="1" applyProtection="1">
      <alignment horizontal="left" vertical="center"/>
      <protection locked="0"/>
    </xf>
    <xf numFmtId="43" fontId="3" fillId="0" borderId="3" xfId="1" applyFont="1" applyFill="1" applyBorder="1" applyAlignment="1" applyProtection="1">
      <alignment horizontal="center" vertical="center" wrapText="1"/>
      <protection locked="0"/>
    </xf>
    <xf numFmtId="0" fontId="3" fillId="0" borderId="3" xfId="1" applyNumberFormat="1" applyFont="1" applyFill="1" applyBorder="1" applyAlignment="1" applyProtection="1">
      <alignment horizontal="center" vertical="center" wrapText="1"/>
      <protection locked="0"/>
    </xf>
    <xf numFmtId="43" fontId="1" fillId="0" borderId="3" xfId="1" applyFont="1" applyFill="1" applyBorder="1" applyAlignment="1" applyProtection="1">
      <alignment vertical="center"/>
      <protection locked="0"/>
    </xf>
    <xf numFmtId="165" fontId="1" fillId="0" borderId="3" xfId="1" applyNumberFormat="1" applyFont="1" applyFill="1" applyBorder="1" applyAlignment="1" applyProtection="1">
      <alignment horizontal="center" vertical="center"/>
      <protection locked="0"/>
    </xf>
    <xf numFmtId="43" fontId="3" fillId="0" borderId="3" xfId="1" applyFont="1" applyFill="1" applyBorder="1" applyAlignment="1" applyProtection="1">
      <alignment horizontal="left" vertical="center"/>
      <protection locked="0"/>
    </xf>
    <xf numFmtId="43" fontId="3" fillId="0" borderId="3" xfId="1" applyFont="1" applyFill="1" applyBorder="1" applyAlignment="1" applyProtection="1">
      <alignment vertical="center"/>
      <protection locked="0"/>
    </xf>
    <xf numFmtId="43" fontId="3" fillId="5" borderId="3" xfId="1" applyFont="1" applyFill="1" applyBorder="1" applyAlignment="1" applyProtection="1">
      <alignment horizontal="left" vertical="center"/>
      <protection locked="0"/>
    </xf>
    <xf numFmtId="43" fontId="3" fillId="5" borderId="3" xfId="1" applyFont="1" applyFill="1" applyBorder="1" applyAlignment="1" applyProtection="1">
      <alignment horizontal="center" vertical="center" wrapText="1"/>
      <protection locked="0"/>
    </xf>
    <xf numFmtId="0" fontId="3" fillId="5" borderId="3" xfId="1" applyNumberFormat="1" applyFont="1" applyFill="1" applyBorder="1" applyAlignment="1" applyProtection="1">
      <alignment horizontal="center" vertical="center" wrapText="1"/>
      <protection locked="0"/>
    </xf>
    <xf numFmtId="43" fontId="3" fillId="5" borderId="3" xfId="1" applyFont="1" applyFill="1" applyBorder="1" applyAlignment="1" applyProtection="1">
      <alignment vertical="center"/>
      <protection locked="0"/>
    </xf>
    <xf numFmtId="43" fontId="1" fillId="0" borderId="3" xfId="1" applyFont="1"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0" borderId="15" xfId="0" applyBorder="1" applyAlignment="1" applyProtection="1">
      <alignment horizontal="center" vertical="center"/>
      <protection locked="0"/>
    </xf>
    <xf numFmtId="43" fontId="2" fillId="2" borderId="2" xfId="1" applyFont="1" applyFill="1" applyBorder="1" applyAlignment="1">
      <alignment horizontal="left" vertical="center"/>
    </xf>
    <xf numFmtId="0" fontId="9" fillId="0" borderId="0" xfId="3" applyFill="1" applyAlignment="1" applyProtection="1">
      <alignment vertical="center"/>
    </xf>
    <xf numFmtId="0" fontId="15" fillId="0" borderId="0" xfId="0" applyFont="1" applyFill="1" applyProtection="1">
      <protection locked="0"/>
    </xf>
    <xf numFmtId="0" fontId="14" fillId="0" borderId="0" xfId="0" applyFont="1" applyFill="1" applyProtection="1">
      <protection locked="0"/>
    </xf>
    <xf numFmtId="0" fontId="0" fillId="0" borderId="0" xfId="0" applyFill="1" applyProtection="1">
      <protection locked="0"/>
    </xf>
    <xf numFmtId="43" fontId="11" fillId="3" borderId="25" xfId="1" applyFont="1" applyFill="1" applyBorder="1" applyAlignment="1">
      <alignment horizontal="center" wrapText="1"/>
    </xf>
    <xf numFmtId="0" fontId="1" fillId="0" borderId="15" xfId="0" applyFont="1" applyFill="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24" fillId="0" borderId="0" xfId="0" applyFont="1" applyFill="1" applyAlignment="1" applyProtection="1">
      <alignment horizontal="left" indent="4"/>
      <protection locked="0"/>
    </xf>
    <xf numFmtId="166" fontId="1" fillId="0" borderId="0" xfId="0" applyNumberFormat="1" applyFont="1" applyFill="1" applyAlignment="1">
      <alignment horizontal="right" vertical="center" indent="2"/>
    </xf>
    <xf numFmtId="0" fontId="16" fillId="6" borderId="16" xfId="0" applyFont="1" applyFill="1" applyBorder="1" applyAlignment="1">
      <alignment horizontal="left" indent="2"/>
    </xf>
    <xf numFmtId="44" fontId="21" fillId="0" borderId="0" xfId="2" applyFont="1" applyFill="1" applyAlignment="1" applyProtection="1">
      <alignment horizontal="center"/>
      <protection locked="0"/>
    </xf>
    <xf numFmtId="0" fontId="0" fillId="0" borderId="0" xfId="0" applyAlignment="1"/>
    <xf numFmtId="0" fontId="19" fillId="6" borderId="18" xfId="0" applyFont="1" applyFill="1" applyBorder="1" applyAlignment="1">
      <alignment horizontal="left" vertical="center" wrapText="1" indent="1"/>
    </xf>
    <xf numFmtId="0" fontId="19" fillId="6" borderId="0" xfId="0" applyFont="1" applyFill="1" applyAlignment="1">
      <alignment horizontal="left" vertical="center" wrapText="1" indent="1"/>
    </xf>
    <xf numFmtId="0" fontId="19" fillId="6" borderId="19" xfId="0" applyFont="1" applyFill="1" applyBorder="1" applyAlignment="1">
      <alignment horizontal="left" vertical="center" wrapText="1" indent="1"/>
    </xf>
    <xf numFmtId="0" fontId="24" fillId="0" borderId="18" xfId="0" applyFont="1" applyBorder="1" applyAlignment="1">
      <alignment horizontal="left" vertical="center" wrapText="1" indent="1"/>
    </xf>
    <xf numFmtId="0" fontId="24" fillId="0" borderId="0" xfId="0" applyFont="1" applyAlignment="1">
      <alignment horizontal="left" vertical="center" wrapText="1" indent="1"/>
    </xf>
    <xf numFmtId="0" fontId="24" fillId="0" borderId="19" xfId="0" applyFont="1" applyBorder="1" applyAlignment="1">
      <alignment horizontal="left" vertical="center" wrapText="1" indent="1"/>
    </xf>
    <xf numFmtId="0" fontId="1" fillId="0" borderId="0" xfId="0" applyFont="1" applyFill="1" applyAlignment="1">
      <alignment vertical="top" wrapText="1"/>
    </xf>
    <xf numFmtId="0" fontId="0" fillId="0" borderId="0" xfId="0" applyAlignment="1">
      <alignment vertical="top" wrapText="1"/>
    </xf>
    <xf numFmtId="0" fontId="8" fillId="6" borderId="18" xfId="0" applyFont="1" applyFill="1" applyBorder="1" applyAlignment="1">
      <alignment horizontal="left" vertical="top" wrapText="1" indent="3"/>
    </xf>
    <xf numFmtId="0" fontId="8" fillId="6" borderId="0" xfId="0" applyFont="1" applyFill="1" applyAlignment="1">
      <alignment horizontal="left" wrapText="1" indent="3"/>
    </xf>
    <xf numFmtId="0" fontId="8" fillId="6" borderId="19" xfId="0" applyFont="1" applyFill="1" applyBorder="1" applyAlignment="1">
      <alignment horizontal="left" wrapText="1" indent="3"/>
    </xf>
    <xf numFmtId="0" fontId="21" fillId="0" borderId="0" xfId="0" applyFont="1" applyFill="1" applyAlignment="1" applyProtection="1">
      <protection locked="0"/>
    </xf>
    <xf numFmtId="43" fontId="4" fillId="0" borderId="2" xfId="1" applyFont="1" applyFill="1" applyBorder="1" applyAlignment="1" applyProtection="1">
      <alignment horizontal="left" vertical="center"/>
      <protection locked="0"/>
    </xf>
    <xf numFmtId="43" fontId="5" fillId="0" borderId="4" xfId="1" applyFont="1" applyFill="1" applyBorder="1" applyAlignment="1" applyProtection="1">
      <alignment horizontal="left" vertical="center"/>
      <protection locked="0"/>
    </xf>
    <xf numFmtId="43" fontId="5" fillId="0" borderId="8" xfId="1" applyFont="1" applyFill="1" applyBorder="1" applyAlignment="1" applyProtection="1">
      <alignment horizontal="left" vertical="center"/>
      <protection locked="0"/>
    </xf>
    <xf numFmtId="43" fontId="11" fillId="3" borderId="12" xfId="1" applyFont="1" applyFill="1" applyBorder="1" applyAlignment="1">
      <alignment horizontal="left" wrapText="1"/>
    </xf>
    <xf numFmtId="0" fontId="0" fillId="0" borderId="24" xfId="0" applyBorder="1" applyAlignment="1">
      <alignment horizontal="left" wrapText="1"/>
    </xf>
    <xf numFmtId="0" fontId="0" fillId="0" borderId="23" xfId="0" applyBorder="1" applyAlignment="1">
      <alignment horizontal="left" wrapText="1"/>
    </xf>
    <xf numFmtId="164" fontId="6" fillId="0" borderId="3" xfId="2" applyNumberFormat="1" applyFont="1" applyFill="1" applyBorder="1" applyAlignment="1">
      <alignment horizontal="center" vertical="center" wrapText="1"/>
    </xf>
    <xf numFmtId="0" fontId="0" fillId="0" borderId="3" xfId="0" applyBorder="1" applyAlignment="1">
      <alignment horizontal="center" wrapText="1"/>
    </xf>
    <xf numFmtId="43" fontId="1" fillId="0" borderId="3" xfId="1" applyFont="1" applyFill="1" applyBorder="1" applyAlignment="1" applyProtection="1">
      <alignment vertical="center"/>
      <protection locked="0"/>
    </xf>
    <xf numFmtId="43" fontId="2" fillId="2" borderId="2" xfId="1" applyFont="1" applyFill="1" applyBorder="1" applyAlignment="1">
      <alignment horizontal="left" vertical="center"/>
    </xf>
    <xf numFmtId="0" fontId="0" fillId="0" borderId="8" xfId="0" applyBorder="1" applyAlignment="1">
      <alignment horizontal="left" vertical="center"/>
    </xf>
    <xf numFmtId="43" fontId="2" fillId="2" borderId="12" xfId="1" applyFont="1" applyFill="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5" xfId="0" applyBorder="1" applyAlignment="1">
      <alignment horizontal="left" vertical="center"/>
    </xf>
    <xf numFmtId="43" fontId="11" fillId="3" borderId="22" xfId="1" applyFont="1" applyFill="1" applyBorder="1" applyAlignment="1">
      <alignment horizontal="center" wrapText="1"/>
    </xf>
    <xf numFmtId="0" fontId="0" fillId="0" borderId="23" xfId="0" applyBorder="1" applyAlignment="1">
      <alignment horizontal="center"/>
    </xf>
    <xf numFmtId="43" fontId="9" fillId="0" borderId="3" xfId="3" applyNumberForma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 fillId="0" borderId="0" xfId="0" applyFont="1" applyFill="1" applyAlignment="1">
      <alignment wrapText="1"/>
    </xf>
  </cellXfs>
  <cellStyles count="4">
    <cellStyle name="Comma" xfId="1" builtinId="3"/>
    <cellStyle name="Currency" xfId="2" builtinId="4"/>
    <cellStyle name="Hyperlink" xfId="3" builtinId="8"/>
    <cellStyle name="Normal" xfId="0" builtinId="0"/>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9999"/>
        </patternFill>
      </fill>
    </dxf>
    <dxf>
      <font>
        <color rgb="FF9C0006"/>
      </font>
      <fill>
        <patternFill>
          <bgColor rgb="FFFF99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s>
  <tableStyles count="0" defaultTableStyle="TableStyleMedium9"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49" lockText="1"/>
</file>

<file path=xl/ctrlProps/ctrlProp10.xml><?xml version="1.0" encoding="utf-8"?>
<formControlPr xmlns="http://schemas.microsoft.com/office/spreadsheetml/2009/9/main" objectType="CheckBox" fmlaLink="$B$58" lockText="1"/>
</file>

<file path=xl/ctrlProps/ctrlProp11.xml><?xml version="1.0" encoding="utf-8"?>
<formControlPr xmlns="http://schemas.microsoft.com/office/spreadsheetml/2009/9/main" objectType="CheckBox" fmlaLink="$B64" lockText="1"/>
</file>

<file path=xl/ctrlProps/ctrlProp12.xml><?xml version="1.0" encoding="utf-8"?>
<formControlPr xmlns="http://schemas.microsoft.com/office/spreadsheetml/2009/9/main" objectType="CheckBox" fmlaLink="$B$59" lockText="1"/>
</file>

<file path=xl/ctrlProps/ctrlProp13.xml><?xml version="1.0" encoding="utf-8"?>
<formControlPr xmlns="http://schemas.microsoft.com/office/spreadsheetml/2009/9/main" objectType="CheckBox" fmlaLink="$B$60" lockText="1"/>
</file>

<file path=xl/ctrlProps/ctrlProp14.xml><?xml version="1.0" encoding="utf-8"?>
<formControlPr xmlns="http://schemas.microsoft.com/office/spreadsheetml/2009/9/main" objectType="CheckBox" fmlaLink="$B$23" lockText="1"/>
</file>

<file path=xl/ctrlProps/ctrlProp15.xml><?xml version="1.0" encoding="utf-8"?>
<formControlPr xmlns="http://schemas.microsoft.com/office/spreadsheetml/2009/9/main" objectType="CheckBox" fmlaLink="$B$26" lockText="1"/>
</file>

<file path=xl/ctrlProps/ctrlProp16.xml><?xml version="1.0" encoding="utf-8"?>
<formControlPr xmlns="http://schemas.microsoft.com/office/spreadsheetml/2009/9/main" objectType="CheckBox" fmlaLink="$B$24" lockText="1"/>
</file>

<file path=xl/ctrlProps/ctrlProp17.xml><?xml version="1.0" encoding="utf-8"?>
<formControlPr xmlns="http://schemas.microsoft.com/office/spreadsheetml/2009/9/main" objectType="CheckBox" fmlaLink="$B$25" lockText="1"/>
</file>

<file path=xl/ctrlProps/ctrlProp18.xml><?xml version="1.0" encoding="utf-8"?>
<formControlPr xmlns="http://schemas.microsoft.com/office/spreadsheetml/2009/9/main" objectType="CheckBox" fmlaLink="$B$27" lockText="1"/>
</file>

<file path=xl/ctrlProps/ctrlProp19.xml><?xml version="1.0" encoding="utf-8"?>
<formControlPr xmlns="http://schemas.microsoft.com/office/spreadsheetml/2009/9/main" objectType="CheckBox" fmlaLink="$B32" lockText="1"/>
</file>

<file path=xl/ctrlProps/ctrlProp2.xml><?xml version="1.0" encoding="utf-8"?>
<formControlPr xmlns="http://schemas.microsoft.com/office/spreadsheetml/2009/9/main" objectType="CheckBox" fmlaLink="$B$50" lockText="1"/>
</file>

<file path=xl/ctrlProps/ctrlProp20.xml><?xml version="1.0" encoding="utf-8"?>
<formControlPr xmlns="http://schemas.microsoft.com/office/spreadsheetml/2009/9/main" objectType="CheckBox" fmlaLink="$B$28" lockText="1"/>
</file>

<file path=xl/ctrlProps/ctrlProp3.xml><?xml version="1.0" encoding="utf-8"?>
<formControlPr xmlns="http://schemas.microsoft.com/office/spreadsheetml/2009/9/main" objectType="CheckBox" fmlaLink="$B$51" lockText="1"/>
</file>

<file path=xl/ctrlProps/ctrlProp4.xml><?xml version="1.0" encoding="utf-8"?>
<formControlPr xmlns="http://schemas.microsoft.com/office/spreadsheetml/2009/9/main" objectType="CheckBox" fmlaLink="$B$52" lockText="1"/>
</file>

<file path=xl/ctrlProps/ctrlProp5.xml><?xml version="1.0" encoding="utf-8"?>
<formControlPr xmlns="http://schemas.microsoft.com/office/spreadsheetml/2009/9/main" objectType="CheckBox" fmlaLink="$B$56" lockText="1"/>
</file>

<file path=xl/ctrlProps/ctrlProp6.xml><?xml version="1.0" encoding="utf-8"?>
<formControlPr xmlns="http://schemas.microsoft.com/office/spreadsheetml/2009/9/main" objectType="CheckBox" fmlaLink="$B$53" lockText="1"/>
</file>

<file path=xl/ctrlProps/ctrlProp7.xml><?xml version="1.0" encoding="utf-8"?>
<formControlPr xmlns="http://schemas.microsoft.com/office/spreadsheetml/2009/9/main" objectType="CheckBox" fmlaLink="$B$54" lockText="1"/>
</file>

<file path=xl/ctrlProps/ctrlProp8.xml><?xml version="1.0" encoding="utf-8"?>
<formControlPr xmlns="http://schemas.microsoft.com/office/spreadsheetml/2009/9/main" objectType="CheckBox" fmlaLink="$B$55" lockText="1"/>
</file>

<file path=xl/ctrlProps/ctrlProp9.xml><?xml version="1.0" encoding="utf-8"?>
<formControlPr xmlns="http://schemas.microsoft.com/office/spreadsheetml/2009/9/main" objectType="CheckBox" fmlaLink="$B$57" lockText="1"/>
</file>

<file path=xl/drawings/drawing1.xml><?xml version="1.0" encoding="utf-8"?>
<xdr:wsDr xmlns:xdr="http://schemas.openxmlformats.org/drawingml/2006/spreadsheetDrawing" xmlns:a="http://schemas.openxmlformats.org/drawingml/2006/main">
  <xdr:twoCellAnchor>
    <xdr:from>
      <xdr:col>1</xdr:col>
      <xdr:colOff>33130</xdr:colOff>
      <xdr:row>28</xdr:row>
      <xdr:rowOff>125895</xdr:rowOff>
    </xdr:from>
    <xdr:to>
      <xdr:col>6</xdr:col>
      <xdr:colOff>384313</xdr:colOff>
      <xdr:row>33</xdr:row>
      <xdr:rowOff>13269</xdr:rowOff>
    </xdr:to>
    <xdr:sp macro="" textlink="">
      <xdr:nvSpPr>
        <xdr:cNvPr id="4" name="AutoShape 1">
          <a:extLst>
            <a:ext uri="{FF2B5EF4-FFF2-40B4-BE49-F238E27FC236}">
              <a16:creationId xmlns:a16="http://schemas.microsoft.com/office/drawing/2014/main" id="{00000000-0008-0000-0000-000004000000}"/>
            </a:ext>
          </a:extLst>
        </xdr:cNvPr>
        <xdr:cNvSpPr>
          <a:spLocks noChangeArrowheads="1"/>
        </xdr:cNvSpPr>
      </xdr:nvSpPr>
      <xdr:spPr bwMode="auto">
        <a:xfrm>
          <a:off x="99391" y="6751982"/>
          <a:ext cx="5943600" cy="715635"/>
        </a:xfrm>
        <a:prstGeom prst="flowChartProcess">
          <a:avLst/>
        </a:prstGeom>
        <a:solidFill>
          <a:srgbClr val="FFFFFF"/>
        </a:solidFill>
        <a:ln w="25400">
          <a:solidFill>
            <a:srgbClr val="000000"/>
          </a:solidFill>
          <a:miter lim="800000"/>
          <a:headEnd/>
          <a:tailEnd/>
        </a:ln>
      </xdr:spPr>
      <xdr:txBody>
        <a:bodyPr vertOverflow="clip" wrap="square" lIns="27432" tIns="27432" rIns="0" bIns="27432" anchor="ctr" upright="1"/>
        <a:lstStyle/>
        <a:p>
          <a:pPr algn="l" rtl="0">
            <a:defRPr sz="1000"/>
          </a:pPr>
          <a:r>
            <a:rPr lang="en-AU" sz="1000" b="1" i="0" u="none" strike="noStrike" baseline="0">
              <a:solidFill>
                <a:srgbClr val="000000"/>
              </a:solidFill>
              <a:latin typeface="Arial"/>
              <a:cs typeface="Arial"/>
            </a:rPr>
            <a:t>Please note:  </a:t>
          </a:r>
          <a:r>
            <a:rPr lang="en-AU" sz="1000" b="0" i="0" u="none" strike="noStrike" baseline="0">
              <a:solidFill>
                <a:srgbClr val="000000"/>
              </a:solidFill>
              <a:latin typeface="Arial"/>
              <a:cs typeface="Arial"/>
            </a:rPr>
            <a:t>If you require a new logo on your shirts, there will be an additional cost of $20 per team (you will need to provide a high quality resolution file along with this registration form).  The Committee will assist in coordinating the ordering of shirts but takes NO RESPONSIBILITY for errors made.</a:t>
          </a:r>
          <a:endParaRPr lang="en-AU" sz="1000"/>
        </a:p>
      </xdr:txBody>
    </xdr:sp>
    <xdr:clientData/>
  </xdr:twoCellAnchor>
  <xdr:twoCellAnchor>
    <xdr:from>
      <xdr:col>6</xdr:col>
      <xdr:colOff>384313</xdr:colOff>
      <xdr:row>30</xdr:row>
      <xdr:rowOff>132521</xdr:rowOff>
    </xdr:from>
    <xdr:to>
      <xdr:col>6</xdr:col>
      <xdr:colOff>1007167</xdr:colOff>
      <xdr:row>30</xdr:row>
      <xdr:rowOff>132530</xdr:rowOff>
    </xdr:to>
    <xdr:cxnSp macro="">
      <xdr:nvCxnSpPr>
        <xdr:cNvPr id="11" name="Straight Arrow Connector 10">
          <a:extLst>
            <a:ext uri="{FF2B5EF4-FFF2-40B4-BE49-F238E27FC236}">
              <a16:creationId xmlns:a16="http://schemas.microsoft.com/office/drawing/2014/main" id="{00000000-0008-0000-0000-00000B000000}"/>
            </a:ext>
          </a:extLst>
        </xdr:cNvPr>
        <xdr:cNvCxnSpPr>
          <a:endCxn id="4" idx="3"/>
        </xdr:cNvCxnSpPr>
      </xdr:nvCxnSpPr>
      <xdr:spPr>
        <a:xfrm flipH="1">
          <a:off x="6042991" y="7109791"/>
          <a:ext cx="622854" cy="9"/>
        </a:xfrm>
        <a:prstGeom prst="straightConnector1">
          <a:avLst/>
        </a:prstGeom>
        <a:ln w="25400">
          <a:solidFill>
            <a:schemeClr val="tx1"/>
          </a:solidFill>
          <a:headEnd w="med"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57150</xdr:colOff>
          <xdr:row>48</xdr:row>
          <xdr:rowOff>19050</xdr:rowOff>
        </xdr:from>
        <xdr:to>
          <xdr:col>9</xdr:col>
          <xdr:colOff>257175</xdr:colOff>
          <xdr:row>49</xdr:row>
          <xdr:rowOff>47625</xdr:rowOff>
        </xdr:to>
        <xdr:sp macro="" textlink="">
          <xdr:nvSpPr>
            <xdr:cNvPr id="1270" name="Check Box 246" descr="xxx"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I acknowledge that I am completing this form as the Team Manager, and am aged 18 years old or above (can be a non-playing Manager)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48</xdr:row>
          <xdr:rowOff>190500</xdr:rowOff>
        </xdr:from>
        <xdr:to>
          <xdr:col>9</xdr:col>
          <xdr:colOff>514350</xdr:colOff>
          <xdr:row>50</xdr:row>
          <xdr:rowOff>85725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As Team Manager, I understand that this is a senior competition, with participation requiring certain responsibilities to be fulfilled: such as Referee, Ground and BBQ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49</xdr:row>
          <xdr:rowOff>104775</xdr:rowOff>
        </xdr:from>
        <xdr:to>
          <xdr:col>9</xdr:col>
          <xdr:colOff>476250</xdr:colOff>
          <xdr:row>51</xdr:row>
          <xdr:rowOff>47625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I confirm that all players have agreed to play under the Jamberoo Touch Code of Conduct and I agree to undertake the responsibilities of Team Manager - including passing messages to players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50</xdr:row>
          <xdr:rowOff>95250</xdr:rowOff>
        </xdr:from>
        <xdr:to>
          <xdr:col>6</xdr:col>
          <xdr:colOff>923925</xdr:colOff>
          <xdr:row>52</xdr:row>
          <xdr:rowOff>38100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I confirm that I have registered at least 12 players and no more than 15, and have at least 7 male and 5 female players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54</xdr:row>
          <xdr:rowOff>114300</xdr:rowOff>
        </xdr:from>
        <xdr:to>
          <xdr:col>9</xdr:col>
          <xdr:colOff>104775</xdr:colOff>
          <xdr:row>56</xdr:row>
          <xdr:rowOff>57150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Accordingly, I understand that this registration process does not necessarily guarantee our team's place in this competition, which is pending formal confirmation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51</xdr:row>
          <xdr:rowOff>104775</xdr:rowOff>
        </xdr:from>
        <xdr:to>
          <xdr:col>6</xdr:col>
          <xdr:colOff>933450</xdr:colOff>
          <xdr:row>53</xdr:row>
          <xdr:rowOff>47625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I confirm to the best of my knowledge, that no players are subject to judiciary procedings, and hence ineligible to participate in this competition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xdr:row>
          <xdr:rowOff>114300</xdr:rowOff>
        </xdr:from>
        <xdr:to>
          <xdr:col>9</xdr:col>
          <xdr:colOff>304800</xdr:colOff>
          <xdr:row>54</xdr:row>
          <xdr:rowOff>57150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I understand that there can be no refunds made.  No new players can be introduced after the start of Round 1 of the competition, unless approved by the Registrar under extenuating circumstances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xdr:row>
          <xdr:rowOff>114300</xdr:rowOff>
        </xdr:from>
        <xdr:to>
          <xdr:col>9</xdr:col>
          <xdr:colOff>238125</xdr:colOff>
          <xdr:row>55</xdr:row>
          <xdr:rowOff>57150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I understand that preference goes to teams that have a long serving history with Jamberoo Touch, who have consistently fulfilled their duties and have organised their own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55</xdr:row>
          <xdr:rowOff>114300</xdr:rowOff>
        </xdr:from>
        <xdr:to>
          <xdr:col>9</xdr:col>
          <xdr:colOff>104775</xdr:colOff>
          <xdr:row>57</xdr:row>
          <xdr:rowOff>57150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I understand that we may not get our preferred shirt colours or patterns, noting that with the number of teams in this competition, there are likely to be clashes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56</xdr:row>
          <xdr:rowOff>114300</xdr:rowOff>
        </xdr:from>
        <xdr:to>
          <xdr:col>9</xdr:col>
          <xdr:colOff>104775</xdr:colOff>
          <xdr:row>58</xdr:row>
          <xdr:rowOff>57150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I note that payment is required in full and also contributes as a factor towards determining cut-off for team participation</a:t>
              </a:r>
            </a:p>
          </xdr:txBody>
        </xdr:sp>
        <xdr:clientData/>
      </xdr:twoCellAnchor>
    </mc:Choice>
    <mc:Fallback/>
  </mc:AlternateContent>
  <xdr:twoCellAnchor>
    <xdr:from>
      <xdr:col>5</xdr:col>
      <xdr:colOff>79513</xdr:colOff>
      <xdr:row>36</xdr:row>
      <xdr:rowOff>26505</xdr:rowOff>
    </xdr:from>
    <xdr:to>
      <xdr:col>5</xdr:col>
      <xdr:colOff>284922</xdr:colOff>
      <xdr:row>38</xdr:row>
      <xdr:rowOff>218661</xdr:rowOff>
    </xdr:to>
    <xdr:sp macro="" textlink="">
      <xdr:nvSpPr>
        <xdr:cNvPr id="27" name="Right Brace 26">
          <a:extLst>
            <a:ext uri="{FF2B5EF4-FFF2-40B4-BE49-F238E27FC236}">
              <a16:creationId xmlns:a16="http://schemas.microsoft.com/office/drawing/2014/main" id="{00000000-0008-0000-0000-00001B000000}"/>
            </a:ext>
          </a:extLst>
        </xdr:cNvPr>
        <xdr:cNvSpPr/>
      </xdr:nvSpPr>
      <xdr:spPr>
        <a:xfrm>
          <a:off x="3538330" y="8136835"/>
          <a:ext cx="205409" cy="68248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62</xdr:row>
          <xdr:rowOff>95250</xdr:rowOff>
        </xdr:from>
        <xdr:to>
          <xdr:col>9</xdr:col>
          <xdr:colOff>85725</xdr:colOff>
          <xdr:row>64</xdr:row>
          <xdr:rowOff>38100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Please tick this box if you require a formal receipt to be issued for sponsorship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57</xdr:row>
          <xdr:rowOff>114300</xdr:rowOff>
        </xdr:from>
        <xdr:to>
          <xdr:col>9</xdr:col>
          <xdr:colOff>114300</xdr:colOff>
          <xdr:row>59</xdr:row>
          <xdr:rowOff>57150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I understand that the Committee has the right to add players to our team, to take the total numbers to the maximum of 15 players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58</xdr:row>
          <xdr:rowOff>114300</xdr:rowOff>
        </xdr:from>
        <xdr:to>
          <xdr:col>9</xdr:col>
          <xdr:colOff>114300</xdr:colOff>
          <xdr:row>60</xdr:row>
          <xdr:rowOff>57150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I note that registration forms are due by Friday 2 March 2018, including submission of new logos and payment in full</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22</xdr:row>
          <xdr:rowOff>0</xdr:rowOff>
        </xdr:from>
        <xdr:to>
          <xdr:col>9</xdr:col>
          <xdr:colOff>628650</xdr:colOff>
          <xdr:row>23</xdr:row>
          <xdr:rowOff>85725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I confirm that I have read and agree to play under the Jamberoo Touch Code of Conduct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142875</xdr:rowOff>
        </xdr:from>
        <xdr:to>
          <xdr:col>9</xdr:col>
          <xdr:colOff>257175</xdr:colOff>
          <xdr:row>26</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Accordingly, I understand that this registration process does not necessarily guarantee my place in this competition, which is pending formal confirmation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xdr:row>
          <xdr:rowOff>171450</xdr:rowOff>
        </xdr:from>
        <xdr:to>
          <xdr:col>6</xdr:col>
          <xdr:colOff>1533525</xdr:colOff>
          <xdr:row>24</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I am not subject to judiciary procedings, and hence ineligible to participate in this competition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23</xdr:row>
          <xdr:rowOff>171450</xdr:rowOff>
        </xdr:from>
        <xdr:to>
          <xdr:col>9</xdr:col>
          <xdr:colOff>438150</xdr:colOff>
          <xdr:row>25</xdr:row>
          <xdr:rowOff>57150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I understand that there can be no refunds made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133350</xdr:rowOff>
        </xdr:from>
        <xdr:to>
          <xdr:col>9</xdr:col>
          <xdr:colOff>266700</xdr:colOff>
          <xdr:row>27</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I note that payment is required in full and also contributes as a factor towards determining cut-off for participation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219075</xdr:rowOff>
        </xdr:from>
        <xdr:to>
          <xdr:col>9</xdr:col>
          <xdr:colOff>219075</xdr:colOff>
          <xdr:row>32</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Please tick this box if you require a formal receipt to be issued for sponsorship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133350</xdr:rowOff>
        </xdr:from>
        <xdr:to>
          <xdr:col>9</xdr:col>
          <xdr:colOff>266700</xdr:colOff>
          <xdr:row>28</xdr:row>
          <xdr:rowOff>28575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I note that registration forms are due by Friday 2 March 2018, including payment in full</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3" Type="http://schemas.openxmlformats.org/officeDocument/2006/relationships/hyperlink" Target="http://www.jamberootouch.com.au/wp-content/uploads/2017/08/Shirt-sizes.png" TargetMode="Externa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hyperlink" Target="http://www.jamberootouch.com.au/wp-content/uploads/2017/08/Shirt-designs.pdf" TargetMode="External"/><Relationship Id="rId16" Type="http://schemas.openxmlformats.org/officeDocument/2006/relationships/ctrlProp" Target="../ctrlProps/ctrlProp10.xml"/><Relationship Id="rId20" Type="http://schemas.openxmlformats.org/officeDocument/2006/relationships/comments" Target="../comments1.xml"/><Relationship Id="rId1" Type="http://schemas.openxmlformats.org/officeDocument/2006/relationships/hyperlink" Target="mailto:admin@jamberootouch.com.au"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19" Type="http://schemas.openxmlformats.org/officeDocument/2006/relationships/ctrlProp" Target="../ctrlProps/ctrlProp13.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drawing" Target="../drawings/drawing2.xml"/><Relationship Id="rId7" Type="http://schemas.openxmlformats.org/officeDocument/2006/relationships/ctrlProp" Target="../ctrlProps/ctrlProp16.xml"/><Relationship Id="rId12" Type="http://schemas.openxmlformats.org/officeDocument/2006/relationships/comments" Target="../comments2.xml"/><Relationship Id="rId2" Type="http://schemas.openxmlformats.org/officeDocument/2006/relationships/printerSettings" Target="../printerSettings/printerSettings2.bin"/><Relationship Id="rId1" Type="http://schemas.openxmlformats.org/officeDocument/2006/relationships/hyperlink" Target="mailto:admin@jamberootouch.com.au" TargetMode="External"/><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66"/>
  <sheetViews>
    <sheetView zoomScaleNormal="100" workbookViewId="0"/>
  </sheetViews>
  <sheetFormatPr defaultColWidth="9" defaultRowHeight="12.75" x14ac:dyDescent="0.2"/>
  <cols>
    <col min="1" max="1" width="1" style="1" customWidth="1"/>
    <col min="2" max="2" width="4" style="1" customWidth="1"/>
    <col min="3" max="3" width="28.7109375" style="1" customWidth="1"/>
    <col min="4" max="5" width="10.28515625" style="1" customWidth="1"/>
    <col min="6" max="6" width="40.85546875" style="1" customWidth="1"/>
    <col min="7" max="7" width="14.85546875" style="1" bestFit="1" customWidth="1"/>
    <col min="8" max="8" width="14.85546875" style="2" customWidth="1"/>
    <col min="9" max="9" width="13.85546875" style="3" customWidth="1"/>
    <col min="10" max="10" width="13.140625" style="3" customWidth="1"/>
    <col min="11" max="11" width="8.7109375" style="3" customWidth="1"/>
    <col min="12" max="12" width="9.85546875" style="2" customWidth="1"/>
    <col min="13" max="15" width="9" style="1" hidden="1" customWidth="1"/>
    <col min="16" max="16" width="9.85546875" style="1" hidden="1" customWidth="1"/>
    <col min="17" max="16384" width="9" style="1"/>
  </cols>
  <sheetData>
    <row r="1" spans="1:16" ht="6.2" customHeight="1" x14ac:dyDescent="0.2">
      <c r="A1" s="3"/>
      <c r="B1" s="3"/>
      <c r="C1" s="3"/>
      <c r="D1" s="3"/>
      <c r="E1" s="3"/>
      <c r="F1" s="3"/>
      <c r="G1" s="3"/>
      <c r="H1" s="3"/>
    </row>
    <row r="2" spans="1:16" ht="20.25" x14ac:dyDescent="0.3">
      <c r="A2" s="3"/>
      <c r="B2" s="3"/>
      <c r="C2" s="14" t="s">
        <v>8</v>
      </c>
      <c r="D2" s="3"/>
      <c r="E2" s="3"/>
      <c r="F2" s="3"/>
      <c r="G2" s="3"/>
      <c r="H2" s="26"/>
      <c r="I2" s="18" t="s">
        <v>9</v>
      </c>
    </row>
    <row r="3" spans="1:16" x14ac:dyDescent="0.2">
      <c r="A3" s="3"/>
      <c r="B3" s="3"/>
      <c r="C3" s="13" t="s">
        <v>63</v>
      </c>
      <c r="D3" s="3"/>
      <c r="E3" s="3"/>
      <c r="F3" s="3"/>
      <c r="G3" s="3"/>
    </row>
    <row r="4" spans="1:16" x14ac:dyDescent="0.2">
      <c r="A4" s="3"/>
      <c r="B4" s="3"/>
      <c r="C4" s="3"/>
      <c r="D4" s="3"/>
      <c r="E4" s="3"/>
      <c r="F4" s="3"/>
      <c r="G4" s="3"/>
      <c r="H4" s="3"/>
      <c r="I4" s="33"/>
    </row>
    <row r="5" spans="1:16" ht="27.2" customHeight="1" x14ac:dyDescent="0.2">
      <c r="C5" s="7" t="s">
        <v>0</v>
      </c>
      <c r="D5" s="98"/>
      <c r="E5" s="99"/>
      <c r="F5" s="99"/>
      <c r="G5" s="100"/>
      <c r="I5" s="27"/>
    </row>
    <row r="6" spans="1:16" ht="6.2" customHeight="1" x14ac:dyDescent="0.2">
      <c r="C6" s="20"/>
      <c r="D6" s="5"/>
      <c r="E6" s="5"/>
      <c r="F6" s="5"/>
      <c r="G6" s="5"/>
      <c r="H6" s="5"/>
      <c r="I6" s="5"/>
      <c r="J6" s="20"/>
      <c r="K6" s="20"/>
    </row>
    <row r="7" spans="1:16" ht="12.75" customHeight="1" x14ac:dyDescent="0.2">
      <c r="C7" s="29"/>
      <c r="D7" s="101" t="s">
        <v>55</v>
      </c>
      <c r="E7" s="102"/>
      <c r="F7" s="103"/>
      <c r="G7" s="113" t="s">
        <v>56</v>
      </c>
      <c r="H7" s="114"/>
      <c r="I7" s="78" t="s">
        <v>6</v>
      </c>
      <c r="J7" s="78" t="s">
        <v>5</v>
      </c>
      <c r="K7" s="23"/>
      <c r="L7" s="1"/>
    </row>
    <row r="8" spans="1:16" ht="21.75" customHeight="1" x14ac:dyDescent="0.2">
      <c r="C8" s="24" t="s">
        <v>57</v>
      </c>
      <c r="D8" s="106"/>
      <c r="E8" s="106"/>
      <c r="F8" s="106"/>
      <c r="G8" s="115"/>
      <c r="H8" s="116"/>
      <c r="I8" s="58"/>
      <c r="J8" s="58"/>
      <c r="K8" s="35"/>
      <c r="L8" s="1"/>
    </row>
    <row r="9" spans="1:16" ht="21.75" customHeight="1" x14ac:dyDescent="0.2">
      <c r="C9" s="24" t="s">
        <v>58</v>
      </c>
      <c r="D9" s="106"/>
      <c r="E9" s="106"/>
      <c r="F9" s="106"/>
      <c r="G9" s="115"/>
      <c r="H9" s="116"/>
      <c r="I9" s="58"/>
      <c r="J9" s="58"/>
      <c r="K9" s="2"/>
    </row>
    <row r="10" spans="1:16" ht="21.75" customHeight="1" x14ac:dyDescent="0.2">
      <c r="C10" s="73" t="s">
        <v>59</v>
      </c>
      <c r="D10" s="106"/>
      <c r="E10" s="106"/>
      <c r="F10" s="106"/>
      <c r="G10" s="115"/>
      <c r="H10" s="116"/>
      <c r="I10" s="58"/>
      <c r="J10" s="58"/>
      <c r="K10" s="2"/>
    </row>
    <row r="11" spans="1:16" ht="8.25" customHeight="1" x14ac:dyDescent="0.2">
      <c r="H11" s="21"/>
      <c r="I11" s="21"/>
      <c r="J11" s="21"/>
      <c r="K11" s="21"/>
    </row>
    <row r="12" spans="1:16" ht="31.35" customHeight="1" x14ac:dyDescent="0.2">
      <c r="C12" s="9" t="s">
        <v>4</v>
      </c>
      <c r="D12" s="10" t="s">
        <v>31</v>
      </c>
      <c r="E12" s="10" t="s">
        <v>2</v>
      </c>
      <c r="F12" s="11" t="s">
        <v>3</v>
      </c>
      <c r="G12" s="25" t="s">
        <v>1</v>
      </c>
      <c r="H12" s="10" t="s">
        <v>6</v>
      </c>
      <c r="I12" s="10" t="s">
        <v>5</v>
      </c>
      <c r="J12" s="10" t="s">
        <v>62</v>
      </c>
      <c r="K12" s="12" t="s">
        <v>7</v>
      </c>
      <c r="L12" s="1"/>
      <c r="M12" s="22" t="s">
        <v>39</v>
      </c>
      <c r="N12" s="22" t="s">
        <v>46</v>
      </c>
      <c r="O12" s="22" t="s">
        <v>11</v>
      </c>
      <c r="P12" s="1">
        <v>1</v>
      </c>
    </row>
    <row r="13" spans="1:16" ht="21" customHeight="1" x14ac:dyDescent="0.2">
      <c r="B13" s="6">
        <v>1</v>
      </c>
      <c r="C13" s="59"/>
      <c r="D13" s="60"/>
      <c r="E13" s="61"/>
      <c r="F13" s="62"/>
      <c r="G13" s="63"/>
      <c r="H13" s="58"/>
      <c r="I13" s="58"/>
      <c r="J13" s="31" t="str">
        <f t="shared" ref="J13:J27" si="0">IF(G13="","",IF(G13&lt;=$C$45,"No","Yes"))</f>
        <v/>
      </c>
      <c r="K13" s="15" t="str">
        <f>IF(J13="","",IF(J13="Yes",30,60))</f>
        <v/>
      </c>
      <c r="L13" s="1"/>
      <c r="M13" s="22" t="s">
        <v>45</v>
      </c>
      <c r="N13" s="22" t="s">
        <v>47</v>
      </c>
      <c r="O13" s="22" t="s">
        <v>10</v>
      </c>
      <c r="P13" s="1">
        <v>2</v>
      </c>
    </row>
    <row r="14" spans="1:16" ht="21" customHeight="1" x14ac:dyDescent="0.2">
      <c r="B14" s="6">
        <f t="shared" ref="B14:B22" si="1">1+B13</f>
        <v>2</v>
      </c>
      <c r="C14" s="59"/>
      <c r="D14" s="60"/>
      <c r="E14" s="61"/>
      <c r="F14" s="62"/>
      <c r="G14" s="63"/>
      <c r="H14" s="58"/>
      <c r="I14" s="58"/>
      <c r="J14" s="31" t="str">
        <f t="shared" si="0"/>
        <v/>
      </c>
      <c r="K14" s="15" t="str">
        <f t="shared" ref="K14:K27" si="2">IF(J14="","",IF(J14="Yes",30,60))</f>
        <v/>
      </c>
      <c r="L14" s="1"/>
      <c r="M14" s="2"/>
      <c r="N14" s="2"/>
      <c r="O14" s="22" t="s">
        <v>12</v>
      </c>
      <c r="P14" s="1">
        <v>3</v>
      </c>
    </row>
    <row r="15" spans="1:16" ht="21" customHeight="1" x14ac:dyDescent="0.2">
      <c r="B15" s="6">
        <f t="shared" si="1"/>
        <v>3</v>
      </c>
      <c r="C15" s="59"/>
      <c r="D15" s="60"/>
      <c r="E15" s="61"/>
      <c r="F15" s="62"/>
      <c r="G15" s="63"/>
      <c r="H15" s="58"/>
      <c r="I15" s="58"/>
      <c r="J15" s="31" t="str">
        <f t="shared" si="0"/>
        <v/>
      </c>
      <c r="K15" s="15" t="str">
        <f t="shared" si="2"/>
        <v/>
      </c>
      <c r="L15" s="1"/>
      <c r="M15" s="2"/>
      <c r="N15" s="2"/>
      <c r="O15" s="22" t="s">
        <v>13</v>
      </c>
      <c r="P15" s="1">
        <v>4</v>
      </c>
    </row>
    <row r="16" spans="1:16" ht="21" customHeight="1" x14ac:dyDescent="0.2">
      <c r="B16" s="6">
        <f t="shared" si="1"/>
        <v>4</v>
      </c>
      <c r="C16" s="59"/>
      <c r="D16" s="60"/>
      <c r="E16" s="61"/>
      <c r="F16" s="62"/>
      <c r="G16" s="63"/>
      <c r="H16" s="58"/>
      <c r="I16" s="58"/>
      <c r="J16" s="31" t="str">
        <f t="shared" si="0"/>
        <v/>
      </c>
      <c r="K16" s="15" t="str">
        <f t="shared" si="2"/>
        <v/>
      </c>
      <c r="L16" s="1"/>
      <c r="M16" s="2"/>
      <c r="N16" s="2"/>
      <c r="O16" s="22" t="s">
        <v>14</v>
      </c>
      <c r="P16" s="1">
        <v>5</v>
      </c>
    </row>
    <row r="17" spans="2:16" ht="21" customHeight="1" x14ac:dyDescent="0.2">
      <c r="B17" s="6">
        <f t="shared" si="1"/>
        <v>5</v>
      </c>
      <c r="C17" s="59"/>
      <c r="D17" s="60"/>
      <c r="E17" s="61"/>
      <c r="F17" s="62"/>
      <c r="G17" s="63"/>
      <c r="H17" s="58"/>
      <c r="I17" s="58"/>
      <c r="J17" s="31" t="str">
        <f t="shared" si="0"/>
        <v/>
      </c>
      <c r="K17" s="15" t="str">
        <f t="shared" si="2"/>
        <v/>
      </c>
      <c r="L17" s="1"/>
      <c r="M17" s="2"/>
      <c r="N17" s="2"/>
      <c r="O17" s="22" t="s">
        <v>15</v>
      </c>
      <c r="P17" s="1">
        <v>6</v>
      </c>
    </row>
    <row r="18" spans="2:16" ht="21" customHeight="1" x14ac:dyDescent="0.2">
      <c r="B18" s="6">
        <f t="shared" si="1"/>
        <v>6</v>
      </c>
      <c r="C18" s="59"/>
      <c r="D18" s="60"/>
      <c r="E18" s="61"/>
      <c r="F18" s="62"/>
      <c r="G18" s="63"/>
      <c r="H18" s="58"/>
      <c r="I18" s="58"/>
      <c r="J18" s="31" t="str">
        <f t="shared" si="0"/>
        <v/>
      </c>
      <c r="K18" s="15" t="str">
        <f t="shared" si="2"/>
        <v/>
      </c>
      <c r="L18" s="1"/>
      <c r="M18" s="2"/>
      <c r="N18" s="2"/>
      <c r="O18" s="22" t="s">
        <v>28</v>
      </c>
      <c r="P18" s="1">
        <v>7</v>
      </c>
    </row>
    <row r="19" spans="2:16" ht="21" customHeight="1" x14ac:dyDescent="0.2">
      <c r="B19" s="6">
        <f t="shared" si="1"/>
        <v>7</v>
      </c>
      <c r="C19" s="59"/>
      <c r="D19" s="60"/>
      <c r="E19" s="61"/>
      <c r="F19" s="62"/>
      <c r="G19" s="63"/>
      <c r="H19" s="58"/>
      <c r="I19" s="58"/>
      <c r="J19" s="31" t="str">
        <f t="shared" si="0"/>
        <v/>
      </c>
      <c r="K19" s="15" t="str">
        <f t="shared" si="2"/>
        <v/>
      </c>
      <c r="L19" s="1"/>
      <c r="M19" s="2"/>
      <c r="N19" s="2"/>
      <c r="O19" s="22" t="s">
        <v>16</v>
      </c>
      <c r="P19" s="1">
        <v>8</v>
      </c>
    </row>
    <row r="20" spans="2:16" ht="21" customHeight="1" x14ac:dyDescent="0.2">
      <c r="B20" s="6">
        <f t="shared" si="1"/>
        <v>8</v>
      </c>
      <c r="C20" s="59"/>
      <c r="D20" s="60"/>
      <c r="E20" s="61"/>
      <c r="F20" s="65"/>
      <c r="G20" s="63"/>
      <c r="H20" s="58"/>
      <c r="I20" s="58"/>
      <c r="J20" s="31" t="str">
        <f t="shared" si="0"/>
        <v/>
      </c>
      <c r="K20" s="15" t="str">
        <f t="shared" si="2"/>
        <v/>
      </c>
      <c r="L20" s="1"/>
      <c r="O20" s="22" t="s">
        <v>21</v>
      </c>
    </row>
    <row r="21" spans="2:16" ht="21" customHeight="1" x14ac:dyDescent="0.2">
      <c r="B21" s="6">
        <f t="shared" si="1"/>
        <v>9</v>
      </c>
      <c r="C21" s="59"/>
      <c r="D21" s="60"/>
      <c r="E21" s="61"/>
      <c r="F21" s="65"/>
      <c r="G21" s="63"/>
      <c r="H21" s="58"/>
      <c r="I21" s="58"/>
      <c r="J21" s="31" t="str">
        <f t="shared" si="0"/>
        <v/>
      </c>
      <c r="K21" s="15" t="str">
        <f t="shared" si="2"/>
        <v/>
      </c>
      <c r="L21" s="1"/>
      <c r="O21" s="22" t="s">
        <v>22</v>
      </c>
    </row>
    <row r="22" spans="2:16" ht="21" customHeight="1" x14ac:dyDescent="0.2">
      <c r="B22" s="6">
        <f t="shared" si="1"/>
        <v>10</v>
      </c>
      <c r="C22" s="59"/>
      <c r="D22" s="60"/>
      <c r="E22" s="61"/>
      <c r="F22" s="65"/>
      <c r="G22" s="63"/>
      <c r="H22" s="58"/>
      <c r="I22" s="58"/>
      <c r="J22" s="31" t="str">
        <f t="shared" si="0"/>
        <v/>
      </c>
      <c r="K22" s="15" t="str">
        <f t="shared" si="2"/>
        <v/>
      </c>
      <c r="L22" s="1"/>
      <c r="O22" s="22" t="s">
        <v>23</v>
      </c>
    </row>
    <row r="23" spans="2:16" ht="21" customHeight="1" x14ac:dyDescent="0.2">
      <c r="B23" s="6">
        <f>1+B22</f>
        <v>11</v>
      </c>
      <c r="C23" s="59"/>
      <c r="D23" s="60"/>
      <c r="E23" s="61"/>
      <c r="F23" s="65"/>
      <c r="G23" s="63"/>
      <c r="H23" s="58"/>
      <c r="I23" s="58"/>
      <c r="J23" s="31" t="str">
        <f t="shared" si="0"/>
        <v/>
      </c>
      <c r="K23" s="15" t="str">
        <f t="shared" si="2"/>
        <v/>
      </c>
      <c r="L23" s="1"/>
      <c r="O23" s="22" t="s">
        <v>24</v>
      </c>
    </row>
    <row r="24" spans="2:16" ht="21" customHeight="1" x14ac:dyDescent="0.2">
      <c r="B24" s="6">
        <f>1+B23</f>
        <v>12</v>
      </c>
      <c r="C24" s="59"/>
      <c r="D24" s="60"/>
      <c r="E24" s="61"/>
      <c r="F24" s="65"/>
      <c r="G24" s="63"/>
      <c r="H24" s="58"/>
      <c r="I24" s="58"/>
      <c r="J24" s="31" t="str">
        <f t="shared" si="0"/>
        <v/>
      </c>
      <c r="K24" s="15" t="str">
        <f t="shared" si="2"/>
        <v/>
      </c>
      <c r="L24" s="1"/>
      <c r="O24" s="22" t="s">
        <v>25</v>
      </c>
    </row>
    <row r="25" spans="2:16" ht="21" customHeight="1" x14ac:dyDescent="0.2">
      <c r="B25" s="6">
        <f>1+B24</f>
        <v>13</v>
      </c>
      <c r="C25" s="66"/>
      <c r="D25" s="67"/>
      <c r="E25" s="68"/>
      <c r="F25" s="69"/>
      <c r="G25" s="63"/>
      <c r="H25" s="58"/>
      <c r="I25" s="58"/>
      <c r="J25" s="31" t="str">
        <f t="shared" si="0"/>
        <v/>
      </c>
      <c r="K25" s="15" t="str">
        <f t="shared" si="2"/>
        <v/>
      </c>
      <c r="L25" s="1"/>
      <c r="O25" s="22" t="s">
        <v>26</v>
      </c>
    </row>
    <row r="26" spans="2:16" ht="21" customHeight="1" x14ac:dyDescent="0.2">
      <c r="B26" s="6">
        <f>1+B25</f>
        <v>14</v>
      </c>
      <c r="C26" s="66"/>
      <c r="D26" s="67"/>
      <c r="E26" s="68"/>
      <c r="F26" s="69"/>
      <c r="G26" s="63"/>
      <c r="H26" s="58"/>
      <c r="I26" s="58"/>
      <c r="J26" s="31" t="str">
        <f t="shared" si="0"/>
        <v/>
      </c>
      <c r="K26" s="15" t="str">
        <f t="shared" si="2"/>
        <v/>
      </c>
      <c r="L26" s="1"/>
      <c r="O26" s="22" t="s">
        <v>27</v>
      </c>
    </row>
    <row r="27" spans="2:16" ht="21" customHeight="1" x14ac:dyDescent="0.2">
      <c r="B27" s="6">
        <f>1+B26</f>
        <v>15</v>
      </c>
      <c r="C27" s="66"/>
      <c r="D27" s="67"/>
      <c r="E27" s="68"/>
      <c r="F27" s="69"/>
      <c r="G27" s="63"/>
      <c r="H27" s="58"/>
      <c r="I27" s="58"/>
      <c r="J27" s="31" t="str">
        <f t="shared" si="0"/>
        <v/>
      </c>
      <c r="K27" s="15" t="str">
        <f t="shared" si="2"/>
        <v/>
      </c>
      <c r="L27" s="1"/>
      <c r="O27" s="22"/>
    </row>
    <row r="28" spans="2:16" ht="6.2" customHeight="1" x14ac:dyDescent="0.2">
      <c r="C28" s="4"/>
      <c r="D28" s="4"/>
      <c r="E28" s="4"/>
      <c r="F28" s="4"/>
      <c r="G28" s="4"/>
      <c r="H28" s="8"/>
      <c r="I28" s="8"/>
      <c r="J28" s="8"/>
      <c r="K28" s="16"/>
      <c r="L28" s="1"/>
    </row>
    <row r="29" spans="2:16" ht="21.75" customHeight="1" x14ac:dyDescent="0.2">
      <c r="C29" s="4"/>
      <c r="H29" s="107" t="s">
        <v>38</v>
      </c>
      <c r="I29" s="108"/>
      <c r="J29" s="70"/>
      <c r="K29" s="19">
        <f>IF(J29="Yes",150,0)</f>
        <v>0</v>
      </c>
      <c r="L29" s="1"/>
    </row>
    <row r="30" spans="2:16" ht="6.2" customHeight="1" x14ac:dyDescent="0.2">
      <c r="C30" s="4"/>
      <c r="H30" s="3"/>
      <c r="J30" s="17"/>
      <c r="K30" s="17"/>
      <c r="L30" s="1"/>
    </row>
    <row r="31" spans="2:16" ht="20.25" customHeight="1" x14ac:dyDescent="0.2">
      <c r="C31" s="4"/>
      <c r="H31" s="107" t="s">
        <v>48</v>
      </c>
      <c r="I31" s="108"/>
      <c r="J31" s="70"/>
      <c r="K31" s="19">
        <f>IF(J31="Yes",20,0)</f>
        <v>0</v>
      </c>
      <c r="L31" s="1"/>
    </row>
    <row r="32" spans="2:16" ht="5.25" customHeight="1" x14ac:dyDescent="0.2">
      <c r="C32" s="4"/>
      <c r="H32" s="3"/>
      <c r="L32" s="1"/>
    </row>
    <row r="33" spans="1:12" ht="13.15" customHeight="1" x14ac:dyDescent="0.2">
      <c r="H33" s="109" t="s">
        <v>35</v>
      </c>
      <c r="I33" s="110"/>
      <c r="J33" s="1"/>
      <c r="K33" s="104">
        <f>+SUM(K13:K31)</f>
        <v>0</v>
      </c>
      <c r="L33" s="1"/>
    </row>
    <row r="34" spans="1:12" x14ac:dyDescent="0.2">
      <c r="B34" s="40"/>
      <c r="C34" s="41"/>
      <c r="H34" s="111"/>
      <c r="I34" s="112"/>
      <c r="J34" s="1"/>
      <c r="K34" s="105"/>
      <c r="L34" s="1"/>
    </row>
    <row r="35" spans="1:12" ht="19.149999999999999" customHeight="1" thickBot="1" x14ac:dyDescent="0.25">
      <c r="B35" s="40"/>
      <c r="C35" s="32"/>
      <c r="D35" s="43" t="s">
        <v>49</v>
      </c>
      <c r="E35" s="43" t="s">
        <v>50</v>
      </c>
      <c r="F35" s="21"/>
      <c r="G35" s="21"/>
      <c r="H35" s="28"/>
      <c r="I35" s="28"/>
      <c r="J35" s="28"/>
      <c r="K35" s="28"/>
      <c r="L35" s="1"/>
    </row>
    <row r="36" spans="1:12" ht="19.149999999999999" customHeight="1" thickTop="1" thickBot="1" x14ac:dyDescent="0.25">
      <c r="A36" s="3"/>
      <c r="C36" s="44" t="s">
        <v>19</v>
      </c>
      <c r="D36" s="71"/>
      <c r="E36" s="72"/>
      <c r="F36" s="54" t="s">
        <v>52</v>
      </c>
      <c r="G36" s="74" t="s">
        <v>54</v>
      </c>
      <c r="H36" s="1"/>
      <c r="I36" s="45"/>
      <c r="J36" s="46"/>
      <c r="K36" s="47"/>
    </row>
    <row r="37" spans="1:12" ht="19.149999999999999" customHeight="1" thickBot="1" x14ac:dyDescent="0.25">
      <c r="C37" s="44" t="s">
        <v>17</v>
      </c>
      <c r="D37" s="79"/>
      <c r="E37" s="80"/>
      <c r="F37" s="54"/>
      <c r="I37" s="53" t="s">
        <v>40</v>
      </c>
      <c r="J37" s="48"/>
      <c r="K37" s="49"/>
      <c r="L37" s="1"/>
    </row>
    <row r="38" spans="1:12" ht="19.149999999999999" customHeight="1" thickBot="1" x14ac:dyDescent="0.25">
      <c r="C38" s="44" t="s">
        <v>18</v>
      </c>
      <c r="D38" s="71"/>
      <c r="E38" s="72"/>
      <c r="F38" s="55" t="s">
        <v>51</v>
      </c>
      <c r="I38" s="94" t="s">
        <v>43</v>
      </c>
      <c r="J38" s="95"/>
      <c r="K38" s="96"/>
      <c r="L38" s="1"/>
    </row>
    <row r="39" spans="1:12" ht="19.149999999999999" customHeight="1" thickBot="1" x14ac:dyDescent="0.25">
      <c r="C39" s="44" t="s">
        <v>20</v>
      </c>
      <c r="D39" s="71"/>
      <c r="E39" s="72"/>
      <c r="I39" s="94" t="s">
        <v>44</v>
      </c>
      <c r="J39" s="95"/>
      <c r="K39" s="96"/>
      <c r="L39" s="1"/>
    </row>
    <row r="40" spans="1:12" x14ac:dyDescent="0.2">
      <c r="I40" s="86" t="s">
        <v>61</v>
      </c>
      <c r="J40" s="87"/>
      <c r="K40" s="88"/>
      <c r="L40" s="1"/>
    </row>
    <row r="41" spans="1:12" x14ac:dyDescent="0.2">
      <c r="B41" s="30" t="s">
        <v>29</v>
      </c>
      <c r="C41" s="92" t="s">
        <v>34</v>
      </c>
      <c r="D41" s="93"/>
      <c r="E41" s="93"/>
      <c r="F41" s="36"/>
      <c r="G41" s="36"/>
      <c r="H41" s="36"/>
      <c r="I41" s="89"/>
      <c r="J41" s="90"/>
      <c r="K41" s="91"/>
      <c r="L41" s="1"/>
    </row>
    <row r="42" spans="1:12" ht="13.5" thickBot="1" x14ac:dyDescent="0.25">
      <c r="C42" s="93"/>
      <c r="D42" s="93"/>
      <c r="E42" s="93"/>
      <c r="F42" s="36"/>
      <c r="G42" s="36"/>
      <c r="H42" s="36"/>
      <c r="I42" s="50"/>
      <c r="J42" s="51"/>
      <c r="K42" s="52"/>
    </row>
    <row r="43" spans="1:12" ht="13.5" thickTop="1" x14ac:dyDescent="0.2">
      <c r="C43" s="82">
        <v>43317</v>
      </c>
      <c r="D43" s="34" t="s">
        <v>30</v>
      </c>
      <c r="F43" s="36"/>
      <c r="G43" s="36"/>
      <c r="H43" s="36"/>
      <c r="I43" s="1"/>
      <c r="J43" s="1"/>
      <c r="K43" s="1"/>
    </row>
    <row r="44" spans="1:12" x14ac:dyDescent="0.2">
      <c r="C44" s="57">
        <f>C43-13*365.25+1</f>
        <v>38569.75</v>
      </c>
      <c r="D44" s="34" t="s">
        <v>33</v>
      </c>
    </row>
    <row r="45" spans="1:12" x14ac:dyDescent="0.2">
      <c r="C45" s="57">
        <f>C43-18*365.25+1</f>
        <v>36743.5</v>
      </c>
      <c r="D45" s="34" t="s">
        <v>53</v>
      </c>
    </row>
    <row r="48" spans="1:12" x14ac:dyDescent="0.2">
      <c r="C48" s="37" t="s">
        <v>36</v>
      </c>
      <c r="F48" s="38" t="s">
        <v>37</v>
      </c>
    </row>
    <row r="49" spans="2:11" ht="18.75" customHeight="1" x14ac:dyDescent="0.2">
      <c r="B49" s="75" t="b">
        <v>0</v>
      </c>
      <c r="C49" s="76" t="str">
        <f>IF(B49=TRUE,"x","")</f>
        <v/>
      </c>
      <c r="D49" s="39" t="str">
        <f>IF($B$49=TRUE,".","")</f>
        <v/>
      </c>
      <c r="E49" s="39" t="str">
        <f t="shared" ref="E49" si="3">IF($B$49=TRUE,".","")</f>
        <v/>
      </c>
      <c r="F49" s="39" t="str">
        <f>IF($B49=TRUE,".","")</f>
        <v/>
      </c>
      <c r="G49" s="39" t="str">
        <f t="shared" ref="G49:K49" si="4">IF($B49=TRUE,".","")</f>
        <v/>
      </c>
      <c r="H49" s="39" t="str">
        <f t="shared" si="4"/>
        <v/>
      </c>
      <c r="I49" s="39" t="str">
        <f t="shared" si="4"/>
        <v/>
      </c>
      <c r="J49" s="39" t="str">
        <f t="shared" si="4"/>
        <v/>
      </c>
      <c r="K49" s="39" t="str">
        <f t="shared" si="4"/>
        <v/>
      </c>
    </row>
    <row r="50" spans="2:11" x14ac:dyDescent="0.2">
      <c r="B50" s="75" t="b">
        <v>0</v>
      </c>
      <c r="C50" s="76" t="str">
        <f t="shared" ref="C50:C55" si="5">IF(B50=TRUE,"x","")</f>
        <v/>
      </c>
      <c r="D50" s="39" t="str">
        <f>IF(B50=TRUE,".","")</f>
        <v/>
      </c>
      <c r="E50" s="39" t="str">
        <f>IF(B50=TRUE,".","")</f>
        <v/>
      </c>
      <c r="F50" s="39" t="str">
        <f>IF(B50=TRUE,".","")</f>
        <v/>
      </c>
      <c r="G50" s="39" t="str">
        <f>IF($B50=TRUE,".","")</f>
        <v/>
      </c>
      <c r="H50" s="39" t="str">
        <f t="shared" ref="H50:K55" si="6">IF($B50=TRUE,".","")</f>
        <v/>
      </c>
      <c r="I50" s="39" t="str">
        <f t="shared" si="6"/>
        <v/>
      </c>
      <c r="J50" s="39" t="str">
        <f t="shared" si="6"/>
        <v/>
      </c>
      <c r="K50" s="39" t="str">
        <f t="shared" si="6"/>
        <v/>
      </c>
    </row>
    <row r="51" spans="2:11" x14ac:dyDescent="0.2">
      <c r="B51" s="75" t="b">
        <v>0</v>
      </c>
      <c r="C51" s="76" t="str">
        <f t="shared" si="5"/>
        <v/>
      </c>
      <c r="D51" s="39" t="str">
        <f t="shared" ref="D51:D52" si="7">IF(B51=TRUE,".","")</f>
        <v/>
      </c>
      <c r="E51" s="39" t="str">
        <f t="shared" ref="E51:E52" si="8">IF(B51=TRUE,".","")</f>
        <v/>
      </c>
      <c r="F51" s="39" t="str">
        <f t="shared" ref="F51:F52" si="9">IF(B51=TRUE,".","")</f>
        <v/>
      </c>
      <c r="G51" s="39" t="str">
        <f t="shared" ref="G51:G55" si="10">IF($B51=TRUE,".","")</f>
        <v/>
      </c>
      <c r="H51" s="39" t="str">
        <f t="shared" si="6"/>
        <v/>
      </c>
      <c r="I51" s="39" t="str">
        <f t="shared" si="6"/>
        <v/>
      </c>
      <c r="J51" s="39" t="str">
        <f t="shared" si="6"/>
        <v/>
      </c>
      <c r="K51" s="39" t="str">
        <f t="shared" si="6"/>
        <v/>
      </c>
    </row>
    <row r="52" spans="2:11" x14ac:dyDescent="0.2">
      <c r="B52" s="75" t="b">
        <v>0</v>
      </c>
      <c r="C52" s="76" t="str">
        <f t="shared" si="5"/>
        <v/>
      </c>
      <c r="D52" s="39" t="str">
        <f t="shared" si="7"/>
        <v/>
      </c>
      <c r="E52" s="39" t="str">
        <f t="shared" si="8"/>
        <v/>
      </c>
      <c r="F52" s="39" t="str">
        <f t="shared" si="9"/>
        <v/>
      </c>
      <c r="G52" s="39" t="str">
        <f t="shared" si="10"/>
        <v/>
      </c>
      <c r="H52" s="39" t="str">
        <f t="shared" si="6"/>
        <v/>
      </c>
      <c r="I52" s="39" t="str">
        <f t="shared" si="6"/>
        <v/>
      </c>
      <c r="J52" s="39" t="str">
        <f t="shared" si="6"/>
        <v/>
      </c>
      <c r="K52" s="39" t="str">
        <f t="shared" si="6"/>
        <v/>
      </c>
    </row>
    <row r="53" spans="2:11" x14ac:dyDescent="0.2">
      <c r="B53" s="75" t="b">
        <v>0</v>
      </c>
      <c r="C53" s="76" t="str">
        <f t="shared" si="5"/>
        <v/>
      </c>
      <c r="D53" s="39" t="str">
        <f t="shared" ref="D53" si="11">IF(B53=TRUE,".","")</f>
        <v/>
      </c>
      <c r="E53" s="39" t="str">
        <f t="shared" ref="E53" si="12">IF(B53=TRUE,".","")</f>
        <v/>
      </c>
      <c r="F53" s="39" t="str">
        <f t="shared" ref="F53" si="13">IF(B53=TRUE,".","")</f>
        <v/>
      </c>
      <c r="G53" s="39" t="str">
        <f t="shared" si="10"/>
        <v/>
      </c>
      <c r="H53" s="39" t="str">
        <f t="shared" si="6"/>
        <v/>
      </c>
      <c r="I53" s="39" t="str">
        <f t="shared" si="6"/>
        <v/>
      </c>
      <c r="J53" s="39" t="str">
        <f t="shared" si="6"/>
        <v/>
      </c>
      <c r="K53" s="39" t="str">
        <f t="shared" si="6"/>
        <v/>
      </c>
    </row>
    <row r="54" spans="2:11" x14ac:dyDescent="0.2">
      <c r="B54" s="75" t="b">
        <v>0</v>
      </c>
      <c r="C54" s="76" t="str">
        <f t="shared" si="5"/>
        <v/>
      </c>
      <c r="D54" s="39" t="str">
        <f t="shared" ref="D54" si="14">IF(B54=TRUE,".","")</f>
        <v/>
      </c>
      <c r="E54" s="39" t="str">
        <f t="shared" ref="E54" si="15">IF(B54=TRUE,".","")</f>
        <v/>
      </c>
      <c r="F54" s="39" t="str">
        <f t="shared" ref="F54" si="16">IF(B54=TRUE,".","")</f>
        <v/>
      </c>
      <c r="G54" s="39" t="str">
        <f t="shared" si="10"/>
        <v/>
      </c>
      <c r="H54" s="39" t="str">
        <f t="shared" si="6"/>
        <v/>
      </c>
      <c r="I54" s="39" t="str">
        <f t="shared" si="6"/>
        <v/>
      </c>
      <c r="J54" s="39" t="str">
        <f t="shared" si="6"/>
        <v/>
      </c>
      <c r="K54" s="39" t="str">
        <f t="shared" si="6"/>
        <v/>
      </c>
    </row>
    <row r="55" spans="2:11" x14ac:dyDescent="0.2">
      <c r="B55" s="75" t="b">
        <v>0</v>
      </c>
      <c r="C55" s="76" t="str">
        <f t="shared" si="5"/>
        <v/>
      </c>
      <c r="D55" s="39" t="str">
        <f t="shared" ref="D55" si="17">IF(B55=TRUE,".","")</f>
        <v/>
      </c>
      <c r="E55" s="39" t="str">
        <f t="shared" ref="E55" si="18">IF(B55=TRUE,".","")</f>
        <v/>
      </c>
      <c r="F55" s="39" t="str">
        <f t="shared" ref="F55" si="19">IF(B55=TRUE,".","")</f>
        <v/>
      </c>
      <c r="G55" s="39" t="str">
        <f t="shared" si="10"/>
        <v/>
      </c>
      <c r="H55" s="39" t="str">
        <f t="shared" si="6"/>
        <v/>
      </c>
      <c r="I55" s="39" t="str">
        <f t="shared" si="6"/>
        <v/>
      </c>
      <c r="J55" s="39" t="str">
        <f t="shared" si="6"/>
        <v/>
      </c>
      <c r="K55" s="39" t="str">
        <f t="shared" si="6"/>
        <v/>
      </c>
    </row>
    <row r="56" spans="2:11" x14ac:dyDescent="0.2">
      <c r="B56" s="75" t="b">
        <v>0</v>
      </c>
      <c r="C56" s="76" t="str">
        <f>IF(B56=TRUE,"x","")</f>
        <v/>
      </c>
      <c r="D56" s="39" t="str">
        <f>IF(B56=TRUE,".","")</f>
        <v/>
      </c>
      <c r="E56" s="39" t="str">
        <f>IF(B56=TRUE,".","")</f>
        <v/>
      </c>
      <c r="F56" s="39" t="str">
        <f>IF(B56=TRUE,".","")</f>
        <v/>
      </c>
      <c r="G56" s="39" t="str">
        <f t="shared" ref="G56:K60" si="20">IF($B56=TRUE,".","")</f>
        <v/>
      </c>
      <c r="H56" s="39" t="str">
        <f t="shared" si="20"/>
        <v/>
      </c>
      <c r="I56" s="39" t="str">
        <f t="shared" si="20"/>
        <v/>
      </c>
      <c r="J56" s="39" t="str">
        <f t="shared" si="20"/>
        <v/>
      </c>
      <c r="K56" s="39" t="str">
        <f t="shared" si="20"/>
        <v/>
      </c>
    </row>
    <row r="57" spans="2:11" x14ac:dyDescent="0.2">
      <c r="B57" s="75" t="b">
        <v>0</v>
      </c>
      <c r="C57" s="76" t="str">
        <f>IF(B57=TRUE,"x","")</f>
        <v/>
      </c>
      <c r="D57" s="39" t="str">
        <f>IF(B57=TRUE,".","")</f>
        <v/>
      </c>
      <c r="E57" s="39" t="str">
        <f>IF(B57=TRUE,".","")</f>
        <v/>
      </c>
      <c r="F57" s="39" t="str">
        <f>IF(B57=TRUE,".","")</f>
        <v/>
      </c>
      <c r="G57" s="39" t="str">
        <f t="shared" si="20"/>
        <v/>
      </c>
      <c r="H57" s="39" t="str">
        <f t="shared" si="20"/>
        <v/>
      </c>
      <c r="I57" s="39" t="str">
        <f t="shared" si="20"/>
        <v/>
      </c>
      <c r="J57" s="39" t="str">
        <f t="shared" si="20"/>
        <v/>
      </c>
      <c r="K57" s="39" t="str">
        <f t="shared" si="20"/>
        <v/>
      </c>
    </row>
    <row r="58" spans="2:11" x14ac:dyDescent="0.2">
      <c r="B58" s="75" t="b">
        <v>0</v>
      </c>
      <c r="C58" s="76" t="str">
        <f>IF(B58=TRUE,"x","")</f>
        <v/>
      </c>
      <c r="D58" s="39" t="str">
        <f>IF(B58=TRUE,".","")</f>
        <v/>
      </c>
      <c r="E58" s="39" t="str">
        <f>IF(B58=TRUE,".","")</f>
        <v/>
      </c>
      <c r="F58" s="39" t="str">
        <f>IF(B58=TRUE,".","")</f>
        <v/>
      </c>
      <c r="G58" s="39" t="str">
        <f t="shared" si="20"/>
        <v/>
      </c>
      <c r="H58" s="39" t="str">
        <f t="shared" si="20"/>
        <v/>
      </c>
      <c r="I58" s="39" t="str">
        <f t="shared" si="20"/>
        <v/>
      </c>
      <c r="J58" s="39" t="str">
        <f t="shared" si="20"/>
        <v/>
      </c>
      <c r="K58" s="39" t="str">
        <f t="shared" si="20"/>
        <v/>
      </c>
    </row>
    <row r="59" spans="2:11" x14ac:dyDescent="0.2">
      <c r="B59" s="75" t="b">
        <v>0</v>
      </c>
      <c r="C59" s="76" t="str">
        <f>IF(B59=TRUE,"x","")</f>
        <v/>
      </c>
      <c r="D59" s="39" t="str">
        <f>IF(B59=TRUE,".","")</f>
        <v/>
      </c>
      <c r="E59" s="39" t="str">
        <f>IF(B59=TRUE,".","")</f>
        <v/>
      </c>
      <c r="F59" s="39" t="str">
        <f>IF(B59=TRUE,".","")</f>
        <v/>
      </c>
      <c r="G59" s="39" t="str">
        <f t="shared" si="20"/>
        <v/>
      </c>
      <c r="H59" s="39" t="str">
        <f t="shared" si="20"/>
        <v/>
      </c>
      <c r="I59" s="39" t="str">
        <f t="shared" si="20"/>
        <v/>
      </c>
      <c r="J59" s="39" t="str">
        <f t="shared" si="20"/>
        <v/>
      </c>
      <c r="K59" s="39" t="str">
        <f t="shared" si="20"/>
        <v/>
      </c>
    </row>
    <row r="60" spans="2:11" x14ac:dyDescent="0.2">
      <c r="B60" s="75" t="b">
        <v>0</v>
      </c>
      <c r="C60" s="76" t="str">
        <f>IF(B60=TRUE,"x","")</f>
        <v/>
      </c>
      <c r="D60" s="39" t="str">
        <f>IF(B60=TRUE,".","")</f>
        <v/>
      </c>
      <c r="E60" s="39" t="str">
        <f>IF(B60=TRUE,".","")</f>
        <v/>
      </c>
      <c r="F60" s="39" t="str">
        <f>IF(B60=TRUE,".","")</f>
        <v/>
      </c>
      <c r="G60" s="39" t="str">
        <f t="shared" si="20"/>
        <v/>
      </c>
      <c r="H60" s="39" t="str">
        <f t="shared" si="20"/>
        <v/>
      </c>
      <c r="I60" s="39" t="str">
        <f t="shared" si="20"/>
        <v/>
      </c>
      <c r="J60" s="39" t="str">
        <f t="shared" si="20"/>
        <v/>
      </c>
      <c r="K60" s="39" t="str">
        <f t="shared" si="20"/>
        <v/>
      </c>
    </row>
    <row r="62" spans="2:11" x14ac:dyDescent="0.2">
      <c r="C62" s="32" t="s">
        <v>41</v>
      </c>
      <c r="D62" s="42" t="s">
        <v>42</v>
      </c>
    </row>
    <row r="64" spans="2:11" x14ac:dyDescent="0.2">
      <c r="B64" s="75" t="b">
        <v>0</v>
      </c>
      <c r="C64" s="77"/>
    </row>
    <row r="65" spans="3:6" x14ac:dyDescent="0.2">
      <c r="C65" s="81" t="str">
        <f>IF(B64=TRUE, "Receipt to be made out to:","")</f>
        <v/>
      </c>
      <c r="D65" s="97" t="str">
        <f>IF(B64=TRUE,"","  ")</f>
        <v xml:space="preserve">  </v>
      </c>
      <c r="E65" s="85"/>
      <c r="F65" s="85"/>
    </row>
    <row r="66" spans="3:6" x14ac:dyDescent="0.2">
      <c r="C66" s="81" t="str">
        <f>IF(B64=TRUE, "Receipt amount:","")</f>
        <v/>
      </c>
      <c r="D66" s="84" t="str">
        <f>IF(B64=TRUE,"","  ")</f>
        <v xml:space="preserve">  </v>
      </c>
      <c r="E66" s="85"/>
      <c r="F66" s="85"/>
    </row>
  </sheetData>
  <mergeCells count="19">
    <mergeCell ref="D5:G5"/>
    <mergeCell ref="D7:F7"/>
    <mergeCell ref="K33:K34"/>
    <mergeCell ref="D8:F8"/>
    <mergeCell ref="D9:F9"/>
    <mergeCell ref="D10:F10"/>
    <mergeCell ref="H29:I29"/>
    <mergeCell ref="H31:I31"/>
    <mergeCell ref="H33:I34"/>
    <mergeCell ref="G7:H7"/>
    <mergeCell ref="G8:H8"/>
    <mergeCell ref="G9:H9"/>
    <mergeCell ref="G10:H10"/>
    <mergeCell ref="D66:F66"/>
    <mergeCell ref="I40:K41"/>
    <mergeCell ref="C41:E42"/>
    <mergeCell ref="I38:K38"/>
    <mergeCell ref="I39:K39"/>
    <mergeCell ref="D65:F65"/>
  </mergeCells>
  <conditionalFormatting sqref="D5 C13:E13 C14:F24 D8:G10 I8:J10 G13:I13">
    <cfRule type="cellIs" dxfId="53" priority="49" stopIfTrue="1" operator="equal">
      <formula>""</formula>
    </cfRule>
  </conditionalFormatting>
  <conditionalFormatting sqref="H2">
    <cfRule type="cellIs" dxfId="52" priority="46" stopIfTrue="1" operator="equal">
      <formula>""</formula>
    </cfRule>
  </conditionalFormatting>
  <conditionalFormatting sqref="G13:I24">
    <cfRule type="cellIs" dxfId="51" priority="42" stopIfTrue="1" operator="equal">
      <formula>""</formula>
    </cfRule>
  </conditionalFormatting>
  <conditionalFormatting sqref="G14:G24">
    <cfRule type="cellIs" dxfId="50" priority="41" stopIfTrue="1" operator="equal">
      <formula>""</formula>
    </cfRule>
  </conditionalFormatting>
  <conditionalFormatting sqref="G15:G24">
    <cfRule type="cellIs" dxfId="49" priority="40" stopIfTrue="1" operator="equal">
      <formula>""</formula>
    </cfRule>
  </conditionalFormatting>
  <conditionalFormatting sqref="G15">
    <cfRule type="cellIs" dxfId="48" priority="39" stopIfTrue="1" operator="equal">
      <formula>""</formula>
    </cfRule>
  </conditionalFormatting>
  <conditionalFormatting sqref="G16">
    <cfRule type="cellIs" dxfId="47" priority="38" stopIfTrue="1" operator="equal">
      <formula>""</formula>
    </cfRule>
  </conditionalFormatting>
  <conditionalFormatting sqref="G17">
    <cfRule type="cellIs" dxfId="46" priority="37" stopIfTrue="1" operator="equal">
      <formula>""</formula>
    </cfRule>
  </conditionalFormatting>
  <conditionalFormatting sqref="G18">
    <cfRule type="cellIs" dxfId="45" priority="36" stopIfTrue="1" operator="equal">
      <formula>""</formula>
    </cfRule>
  </conditionalFormatting>
  <conditionalFormatting sqref="G15">
    <cfRule type="cellIs" dxfId="44" priority="35" stopIfTrue="1" operator="equal">
      <formula>""</formula>
    </cfRule>
  </conditionalFormatting>
  <conditionalFormatting sqref="G15">
    <cfRule type="cellIs" dxfId="43" priority="34" stopIfTrue="1" operator="equal">
      <formula>""</formula>
    </cfRule>
  </conditionalFormatting>
  <conditionalFormatting sqref="G15">
    <cfRule type="cellIs" dxfId="42" priority="33" stopIfTrue="1" operator="equal">
      <formula>""</formula>
    </cfRule>
  </conditionalFormatting>
  <conditionalFormatting sqref="G14:G24">
    <cfRule type="cellIs" dxfId="41" priority="32" stopIfTrue="1" operator="equal">
      <formula>""</formula>
    </cfRule>
  </conditionalFormatting>
  <conditionalFormatting sqref="G15:G24">
    <cfRule type="cellIs" dxfId="40" priority="31" stopIfTrue="1" operator="equal">
      <formula>""</formula>
    </cfRule>
  </conditionalFormatting>
  <conditionalFormatting sqref="G15:G24">
    <cfRule type="cellIs" dxfId="39" priority="30" stopIfTrue="1" operator="equal">
      <formula>""</formula>
    </cfRule>
  </conditionalFormatting>
  <conditionalFormatting sqref="C49:F49 C51:F51 G50:K51 C52:K52 C56:K56">
    <cfRule type="cellIs" dxfId="38" priority="29" stopIfTrue="1" operator="equal">
      <formula>""</formula>
    </cfRule>
  </conditionalFormatting>
  <conditionalFormatting sqref="C50:F50">
    <cfRule type="cellIs" dxfId="37" priority="27" stopIfTrue="1" operator="equal">
      <formula>""</formula>
    </cfRule>
  </conditionalFormatting>
  <conditionalFormatting sqref="G49:K49">
    <cfRule type="cellIs" dxfId="36" priority="24" stopIfTrue="1" operator="equal">
      <formula>""</formula>
    </cfRule>
  </conditionalFormatting>
  <conditionalFormatting sqref="C53:F53">
    <cfRule type="cellIs" dxfId="35" priority="23" stopIfTrue="1" operator="equal">
      <formula>""</formula>
    </cfRule>
  </conditionalFormatting>
  <conditionalFormatting sqref="G53:K53">
    <cfRule type="cellIs" dxfId="34" priority="22" stopIfTrue="1" operator="equal">
      <formula>""</formula>
    </cfRule>
  </conditionalFormatting>
  <conditionalFormatting sqref="G54:K54">
    <cfRule type="cellIs" dxfId="33" priority="20" stopIfTrue="1" operator="equal">
      <formula>""</formula>
    </cfRule>
  </conditionalFormatting>
  <conditionalFormatting sqref="G55:K55">
    <cfRule type="cellIs" dxfId="32" priority="18" stopIfTrue="1" operator="equal">
      <formula>""</formula>
    </cfRule>
  </conditionalFormatting>
  <conditionalFormatting sqref="C54:F54">
    <cfRule type="cellIs" dxfId="31" priority="21" stopIfTrue="1" operator="equal">
      <formula>""</formula>
    </cfRule>
  </conditionalFormatting>
  <conditionalFormatting sqref="C55:F55">
    <cfRule type="cellIs" dxfId="30" priority="19" stopIfTrue="1" operator="equal">
      <formula>""</formula>
    </cfRule>
  </conditionalFormatting>
  <conditionalFormatting sqref="C57:K57">
    <cfRule type="cellIs" dxfId="29" priority="17" stopIfTrue="1" operator="equal">
      <formula>""</formula>
    </cfRule>
  </conditionalFormatting>
  <conditionalFormatting sqref="J29">
    <cfRule type="cellIs" dxfId="28" priority="11" stopIfTrue="1" operator="equal">
      <formula>""</formula>
    </cfRule>
  </conditionalFormatting>
  <conditionalFormatting sqref="J31">
    <cfRule type="cellIs" dxfId="27" priority="12" stopIfTrue="1" operator="equal">
      <formula>""</formula>
    </cfRule>
  </conditionalFormatting>
  <conditionalFormatting sqref="C58:K58">
    <cfRule type="cellIs" dxfId="26" priority="10" stopIfTrue="1" operator="equal">
      <formula>""</formula>
    </cfRule>
  </conditionalFormatting>
  <conditionalFormatting sqref="D65">
    <cfRule type="cellIs" dxfId="25" priority="8" stopIfTrue="1" operator="equal">
      <formula>""</formula>
    </cfRule>
  </conditionalFormatting>
  <conditionalFormatting sqref="C59:K59">
    <cfRule type="cellIs" dxfId="24" priority="7" stopIfTrue="1" operator="equal">
      <formula>""</formula>
    </cfRule>
  </conditionalFormatting>
  <conditionalFormatting sqref="C60:K60">
    <cfRule type="cellIs" dxfId="23" priority="6" stopIfTrue="1" operator="equal">
      <formula>""</formula>
    </cfRule>
  </conditionalFormatting>
  <conditionalFormatting sqref="D36:E39">
    <cfRule type="cellIs" dxfId="22" priority="5" operator="equal">
      <formula>""</formula>
    </cfRule>
  </conditionalFormatting>
  <conditionalFormatting sqref="D66">
    <cfRule type="cellIs" dxfId="21" priority="3" stopIfTrue="1" operator="equal">
      <formula>""</formula>
    </cfRule>
  </conditionalFormatting>
  <conditionalFormatting sqref="F13">
    <cfRule type="cellIs" dxfId="20" priority="2" stopIfTrue="1" operator="equal">
      <formula>""</formula>
    </cfRule>
  </conditionalFormatting>
  <conditionalFormatting sqref="G14">
    <cfRule type="cellIs" dxfId="19" priority="1" stopIfTrue="1" operator="equal">
      <formula>""</formula>
    </cfRule>
  </conditionalFormatting>
  <dataValidations count="5">
    <dataValidation type="list" allowBlank="1" showInputMessage="1" showErrorMessage="1" error="Need to use the drop down list!" sqref="D13:D27">
      <formula1>$N$12:$N$13</formula1>
    </dataValidation>
    <dataValidation type="list" allowBlank="1" showInputMessage="1" showErrorMessage="1" error="Need to use the drop down list!" sqref="E13:E27">
      <formula1>$O$12:$O$27</formula1>
    </dataValidation>
    <dataValidation type="date" operator="lessThanOrEqual" allowBlank="1" showErrorMessage="1" errorTitle="Ineligible" error="Player is ineligible (&lt;13 yo)" promptTitle="Player is ineligible (&lt;13 yo)" sqref="G13:G27">
      <formula1>$C$44</formula1>
    </dataValidation>
    <dataValidation type="list" allowBlank="1" showInputMessage="1" showErrorMessage="1" sqref="J29 J31">
      <formula1>$M$12:$M$13</formula1>
    </dataValidation>
    <dataValidation type="list" showInputMessage="1" showErrorMessage="1" errorTitle="Needs to be from the list" sqref="D36:E36">
      <formula1>$P$12:$P$19</formula1>
    </dataValidation>
  </dataValidations>
  <hyperlinks>
    <hyperlink ref="D62" r:id="rId1"/>
    <hyperlink ref="F36" r:id="rId2"/>
    <hyperlink ref="G36" r:id="rId3"/>
  </hyperlinks>
  <printOptions horizontalCentered="1" verticalCentered="1"/>
  <pageMargins left="0.19685039370078741" right="0.19685039370078741" top="0.15748031496062992" bottom="0.19685039370078741" header="0.19685039370078741" footer="0.15748031496062992"/>
  <pageSetup paperSize="9" scale="71" orientation="portrait" horizontalDpi="300" verticalDpi="300"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1270" r:id="rId7" name="Check Box 246">
              <controlPr defaultSize="0" autoFill="0" autoLine="0" autoPict="0" altText="xxx">
                <anchor moveWithCells="1">
                  <from>
                    <xdr:col>2</xdr:col>
                    <xdr:colOff>57150</xdr:colOff>
                    <xdr:row>48</xdr:row>
                    <xdr:rowOff>19050</xdr:rowOff>
                  </from>
                  <to>
                    <xdr:col>9</xdr:col>
                    <xdr:colOff>257175</xdr:colOff>
                    <xdr:row>49</xdr:row>
                    <xdr:rowOff>47625</xdr:rowOff>
                  </to>
                </anchor>
              </controlPr>
            </control>
          </mc:Choice>
        </mc:AlternateContent>
        <mc:AlternateContent xmlns:mc="http://schemas.openxmlformats.org/markup-compatibility/2006">
          <mc:Choice Requires="x14">
            <control shapeId="1271" r:id="rId8" name="Check Box 247">
              <controlPr defaultSize="0" autoFill="0" autoLine="0" autoPict="0">
                <anchor moveWithCells="1">
                  <from>
                    <xdr:col>2</xdr:col>
                    <xdr:colOff>57150</xdr:colOff>
                    <xdr:row>48</xdr:row>
                    <xdr:rowOff>190500</xdr:rowOff>
                  </from>
                  <to>
                    <xdr:col>9</xdr:col>
                    <xdr:colOff>514350</xdr:colOff>
                    <xdr:row>50</xdr:row>
                    <xdr:rowOff>85725</xdr:rowOff>
                  </to>
                </anchor>
              </controlPr>
            </control>
          </mc:Choice>
        </mc:AlternateContent>
        <mc:AlternateContent xmlns:mc="http://schemas.openxmlformats.org/markup-compatibility/2006">
          <mc:Choice Requires="x14">
            <control shapeId="1272" r:id="rId9" name="Check Box 248">
              <controlPr defaultSize="0" autoFill="0" autoLine="0" autoPict="0">
                <anchor moveWithCells="1">
                  <from>
                    <xdr:col>2</xdr:col>
                    <xdr:colOff>57150</xdr:colOff>
                    <xdr:row>49</xdr:row>
                    <xdr:rowOff>104775</xdr:rowOff>
                  </from>
                  <to>
                    <xdr:col>9</xdr:col>
                    <xdr:colOff>476250</xdr:colOff>
                    <xdr:row>51</xdr:row>
                    <xdr:rowOff>47625</xdr:rowOff>
                  </to>
                </anchor>
              </controlPr>
            </control>
          </mc:Choice>
        </mc:AlternateContent>
        <mc:AlternateContent xmlns:mc="http://schemas.openxmlformats.org/markup-compatibility/2006">
          <mc:Choice Requires="x14">
            <control shapeId="1274" r:id="rId10" name="Check Box 250">
              <controlPr defaultSize="0" autoFill="0" autoLine="0" autoPict="0">
                <anchor moveWithCells="1">
                  <from>
                    <xdr:col>2</xdr:col>
                    <xdr:colOff>47625</xdr:colOff>
                    <xdr:row>50</xdr:row>
                    <xdr:rowOff>95250</xdr:rowOff>
                  </from>
                  <to>
                    <xdr:col>6</xdr:col>
                    <xdr:colOff>923925</xdr:colOff>
                    <xdr:row>52</xdr:row>
                    <xdr:rowOff>38100</xdr:rowOff>
                  </to>
                </anchor>
              </controlPr>
            </control>
          </mc:Choice>
        </mc:AlternateContent>
        <mc:AlternateContent xmlns:mc="http://schemas.openxmlformats.org/markup-compatibility/2006">
          <mc:Choice Requires="x14">
            <control shapeId="1276" r:id="rId11" name="Check Box 252">
              <controlPr defaultSize="0" autoFill="0" autoLine="0" autoPict="0">
                <anchor moveWithCells="1">
                  <from>
                    <xdr:col>2</xdr:col>
                    <xdr:colOff>57150</xdr:colOff>
                    <xdr:row>54</xdr:row>
                    <xdr:rowOff>114300</xdr:rowOff>
                  </from>
                  <to>
                    <xdr:col>9</xdr:col>
                    <xdr:colOff>104775</xdr:colOff>
                    <xdr:row>56</xdr:row>
                    <xdr:rowOff>57150</xdr:rowOff>
                  </to>
                </anchor>
              </controlPr>
            </control>
          </mc:Choice>
        </mc:AlternateContent>
        <mc:AlternateContent xmlns:mc="http://schemas.openxmlformats.org/markup-compatibility/2006">
          <mc:Choice Requires="x14">
            <control shapeId="1278" r:id="rId12" name="Check Box 254">
              <controlPr defaultSize="0" autoFill="0" autoLine="0" autoPict="0">
                <anchor moveWithCells="1">
                  <from>
                    <xdr:col>2</xdr:col>
                    <xdr:colOff>57150</xdr:colOff>
                    <xdr:row>51</xdr:row>
                    <xdr:rowOff>104775</xdr:rowOff>
                  </from>
                  <to>
                    <xdr:col>6</xdr:col>
                    <xdr:colOff>933450</xdr:colOff>
                    <xdr:row>53</xdr:row>
                    <xdr:rowOff>47625</xdr:rowOff>
                  </to>
                </anchor>
              </controlPr>
            </control>
          </mc:Choice>
        </mc:AlternateContent>
        <mc:AlternateContent xmlns:mc="http://schemas.openxmlformats.org/markup-compatibility/2006">
          <mc:Choice Requires="x14">
            <control shapeId="1281" r:id="rId13" name="Check Box 257">
              <controlPr defaultSize="0" autoFill="0" autoLine="0" autoPict="0">
                <anchor moveWithCells="1">
                  <from>
                    <xdr:col>2</xdr:col>
                    <xdr:colOff>57150</xdr:colOff>
                    <xdr:row>52</xdr:row>
                    <xdr:rowOff>114300</xdr:rowOff>
                  </from>
                  <to>
                    <xdr:col>9</xdr:col>
                    <xdr:colOff>304800</xdr:colOff>
                    <xdr:row>54</xdr:row>
                    <xdr:rowOff>57150</xdr:rowOff>
                  </to>
                </anchor>
              </controlPr>
            </control>
          </mc:Choice>
        </mc:AlternateContent>
        <mc:AlternateContent xmlns:mc="http://schemas.openxmlformats.org/markup-compatibility/2006">
          <mc:Choice Requires="x14">
            <control shapeId="1282" r:id="rId14" name="Check Box 258">
              <controlPr defaultSize="0" autoFill="0" autoLine="0" autoPict="0">
                <anchor moveWithCells="1">
                  <from>
                    <xdr:col>2</xdr:col>
                    <xdr:colOff>57150</xdr:colOff>
                    <xdr:row>53</xdr:row>
                    <xdr:rowOff>114300</xdr:rowOff>
                  </from>
                  <to>
                    <xdr:col>9</xdr:col>
                    <xdr:colOff>238125</xdr:colOff>
                    <xdr:row>55</xdr:row>
                    <xdr:rowOff>57150</xdr:rowOff>
                  </to>
                </anchor>
              </controlPr>
            </control>
          </mc:Choice>
        </mc:AlternateContent>
        <mc:AlternateContent xmlns:mc="http://schemas.openxmlformats.org/markup-compatibility/2006">
          <mc:Choice Requires="x14">
            <control shapeId="1283" r:id="rId15" name="Check Box 259">
              <controlPr defaultSize="0" autoFill="0" autoLine="0" autoPict="0">
                <anchor moveWithCells="1">
                  <from>
                    <xdr:col>2</xdr:col>
                    <xdr:colOff>57150</xdr:colOff>
                    <xdr:row>55</xdr:row>
                    <xdr:rowOff>114300</xdr:rowOff>
                  </from>
                  <to>
                    <xdr:col>9</xdr:col>
                    <xdr:colOff>104775</xdr:colOff>
                    <xdr:row>57</xdr:row>
                    <xdr:rowOff>57150</xdr:rowOff>
                  </to>
                </anchor>
              </controlPr>
            </control>
          </mc:Choice>
        </mc:AlternateContent>
        <mc:AlternateContent xmlns:mc="http://schemas.openxmlformats.org/markup-compatibility/2006">
          <mc:Choice Requires="x14">
            <control shapeId="1285" r:id="rId16" name="Check Box 261">
              <controlPr defaultSize="0" autoFill="0" autoLine="0" autoPict="0">
                <anchor moveWithCells="1">
                  <from>
                    <xdr:col>2</xdr:col>
                    <xdr:colOff>57150</xdr:colOff>
                    <xdr:row>56</xdr:row>
                    <xdr:rowOff>114300</xdr:rowOff>
                  </from>
                  <to>
                    <xdr:col>9</xdr:col>
                    <xdr:colOff>104775</xdr:colOff>
                    <xdr:row>58</xdr:row>
                    <xdr:rowOff>57150</xdr:rowOff>
                  </to>
                </anchor>
              </controlPr>
            </control>
          </mc:Choice>
        </mc:AlternateContent>
        <mc:AlternateContent xmlns:mc="http://schemas.openxmlformats.org/markup-compatibility/2006">
          <mc:Choice Requires="x14">
            <control shapeId="1288" r:id="rId17" name="Check Box 264">
              <controlPr defaultSize="0" autoFill="0" autoLine="0" autoPict="0">
                <anchor moveWithCells="1">
                  <from>
                    <xdr:col>2</xdr:col>
                    <xdr:colOff>38100</xdr:colOff>
                    <xdr:row>62</xdr:row>
                    <xdr:rowOff>95250</xdr:rowOff>
                  </from>
                  <to>
                    <xdr:col>9</xdr:col>
                    <xdr:colOff>85725</xdr:colOff>
                    <xdr:row>64</xdr:row>
                    <xdr:rowOff>38100</xdr:rowOff>
                  </to>
                </anchor>
              </controlPr>
            </control>
          </mc:Choice>
        </mc:AlternateContent>
        <mc:AlternateContent xmlns:mc="http://schemas.openxmlformats.org/markup-compatibility/2006">
          <mc:Choice Requires="x14">
            <control shapeId="1289" r:id="rId18" name="Check Box 265">
              <controlPr defaultSize="0" autoFill="0" autoLine="0" autoPict="0">
                <anchor moveWithCells="1">
                  <from>
                    <xdr:col>2</xdr:col>
                    <xdr:colOff>57150</xdr:colOff>
                    <xdr:row>57</xdr:row>
                    <xdr:rowOff>114300</xdr:rowOff>
                  </from>
                  <to>
                    <xdr:col>9</xdr:col>
                    <xdr:colOff>114300</xdr:colOff>
                    <xdr:row>59</xdr:row>
                    <xdr:rowOff>57150</xdr:rowOff>
                  </to>
                </anchor>
              </controlPr>
            </control>
          </mc:Choice>
        </mc:AlternateContent>
        <mc:AlternateContent xmlns:mc="http://schemas.openxmlformats.org/markup-compatibility/2006">
          <mc:Choice Requires="x14">
            <control shapeId="1290" r:id="rId19" name="Check Box 266">
              <controlPr defaultSize="0" autoFill="0" autoLine="0" autoPict="0">
                <anchor moveWithCells="1">
                  <from>
                    <xdr:col>2</xdr:col>
                    <xdr:colOff>57150</xdr:colOff>
                    <xdr:row>58</xdr:row>
                    <xdr:rowOff>114300</xdr:rowOff>
                  </from>
                  <to>
                    <xdr:col>9</xdr:col>
                    <xdr:colOff>114300</xdr:colOff>
                    <xdr:row>60</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4"/>
  <sheetViews>
    <sheetView tabSelected="1" zoomScaleNormal="100" workbookViewId="0"/>
  </sheetViews>
  <sheetFormatPr defaultColWidth="9" defaultRowHeight="12.75" x14ac:dyDescent="0.2"/>
  <cols>
    <col min="1" max="1" width="1" style="1" customWidth="1"/>
    <col min="2" max="2" width="4" style="1" customWidth="1"/>
    <col min="3" max="3" width="28.7109375" style="1" customWidth="1"/>
    <col min="4" max="5" width="10.28515625" style="1" customWidth="1"/>
    <col min="6" max="6" width="32.140625" style="1" customWidth="1"/>
    <col min="7" max="7" width="22.42578125" style="1" customWidth="1"/>
    <col min="8" max="8" width="14.85546875" style="1" bestFit="1" customWidth="1"/>
    <col min="9" max="9" width="12.85546875" style="2" customWidth="1"/>
    <col min="10" max="10" width="12.85546875" style="3" customWidth="1"/>
    <col min="11" max="11" width="9.5703125" style="3" customWidth="1"/>
    <col min="12" max="12" width="8.7109375" style="3" customWidth="1"/>
    <col min="13" max="13" width="9.85546875" style="2" customWidth="1"/>
    <col min="14" max="16" width="9" style="1" hidden="1" customWidth="1"/>
    <col min="17" max="17" width="9.85546875" style="1" hidden="1" customWidth="1"/>
    <col min="18" max="16384" width="9" style="1"/>
  </cols>
  <sheetData>
    <row r="1" spans="1:17" ht="6.2" customHeight="1" x14ac:dyDescent="0.2">
      <c r="A1" s="117" t="s">
        <v>64</v>
      </c>
      <c r="B1" s="3"/>
      <c r="C1" s="3"/>
      <c r="D1" s="3"/>
      <c r="E1" s="3"/>
      <c r="F1" s="3"/>
      <c r="G1" s="3"/>
      <c r="H1" s="3"/>
      <c r="I1" s="3"/>
    </row>
    <row r="2" spans="1:17" ht="20.25" x14ac:dyDescent="0.3">
      <c r="A2" s="3"/>
      <c r="B2" s="3"/>
      <c r="C2" s="14" t="s">
        <v>60</v>
      </c>
      <c r="D2" s="3"/>
      <c r="E2" s="3"/>
      <c r="F2" s="3"/>
      <c r="G2" s="3"/>
      <c r="H2" s="3"/>
      <c r="I2" s="26"/>
      <c r="J2" s="18" t="s">
        <v>9</v>
      </c>
      <c r="N2" s="22" t="s">
        <v>39</v>
      </c>
      <c r="O2" s="22" t="s">
        <v>46</v>
      </c>
      <c r="P2" s="22" t="s">
        <v>11</v>
      </c>
      <c r="Q2" s="1">
        <v>1</v>
      </c>
    </row>
    <row r="3" spans="1:17" x14ac:dyDescent="0.2">
      <c r="A3" s="3"/>
      <c r="B3" s="3"/>
      <c r="C3" s="13" t="str">
        <f>'Team rego'!C3</f>
        <v>Winter Competition 2018</v>
      </c>
      <c r="D3" s="3"/>
      <c r="E3" s="3"/>
      <c r="F3" s="3"/>
      <c r="G3" s="3"/>
      <c r="H3" s="3"/>
      <c r="N3" s="22" t="s">
        <v>45</v>
      </c>
      <c r="O3" s="22" t="s">
        <v>47</v>
      </c>
      <c r="P3" s="22" t="s">
        <v>10</v>
      </c>
      <c r="Q3" s="1">
        <v>2</v>
      </c>
    </row>
    <row r="4" spans="1:17" x14ac:dyDescent="0.2">
      <c r="A4" s="3"/>
      <c r="I4" s="21"/>
      <c r="J4" s="21"/>
      <c r="K4" s="21"/>
      <c r="L4" s="21"/>
      <c r="N4" s="2"/>
      <c r="O4" s="2"/>
      <c r="P4" s="22" t="s">
        <v>12</v>
      </c>
      <c r="Q4" s="1">
        <v>3</v>
      </c>
    </row>
    <row r="5" spans="1:17" ht="27.2" customHeight="1" x14ac:dyDescent="0.2">
      <c r="C5" s="9" t="s">
        <v>4</v>
      </c>
      <c r="D5" s="10" t="s">
        <v>31</v>
      </c>
      <c r="E5" s="10" t="s">
        <v>2</v>
      </c>
      <c r="F5" s="11" t="s">
        <v>3</v>
      </c>
      <c r="G5" s="11" t="s">
        <v>56</v>
      </c>
      <c r="H5" s="25" t="s">
        <v>1</v>
      </c>
      <c r="I5" s="10" t="s">
        <v>6</v>
      </c>
      <c r="J5" s="10" t="s">
        <v>5</v>
      </c>
      <c r="K5" s="10" t="s">
        <v>32</v>
      </c>
      <c r="L5" s="12" t="s">
        <v>7</v>
      </c>
      <c r="N5" s="2"/>
      <c r="O5" s="2"/>
      <c r="P5" s="22" t="s">
        <v>13</v>
      </c>
      <c r="Q5" s="1">
        <v>4</v>
      </c>
    </row>
    <row r="6" spans="1:17" ht="19.149999999999999" customHeight="1" x14ac:dyDescent="0.2">
      <c r="B6" s="6">
        <v>1</v>
      </c>
      <c r="C6" s="59"/>
      <c r="D6" s="60"/>
      <c r="E6" s="61"/>
      <c r="F6" s="62"/>
      <c r="G6" s="62"/>
      <c r="H6" s="63"/>
      <c r="I6" s="58"/>
      <c r="J6" s="58"/>
      <c r="K6" s="31" t="str">
        <f>IF(H6="","",IF(H6&lt;=$C$18,"No","Yes"))</f>
        <v/>
      </c>
      <c r="L6" s="15" t="str">
        <f>IF(K6="","",IF(K6="Yes",30,60))</f>
        <v/>
      </c>
      <c r="N6" s="2"/>
      <c r="O6" s="2"/>
      <c r="P6" s="22" t="s">
        <v>14</v>
      </c>
      <c r="Q6" s="1">
        <v>5</v>
      </c>
    </row>
    <row r="7" spans="1:17" ht="19.149999999999999" customHeight="1" x14ac:dyDescent="0.2">
      <c r="B7" s="6">
        <f t="shared" ref="B7:B10" si="0">1+B6</f>
        <v>2</v>
      </c>
      <c r="C7" s="64"/>
      <c r="D7" s="60"/>
      <c r="E7" s="61"/>
      <c r="F7" s="62"/>
      <c r="G7" s="62"/>
      <c r="H7" s="63"/>
      <c r="I7" s="58"/>
      <c r="J7" s="58"/>
      <c r="K7" s="31" t="str">
        <f>IF(H7="","",IF(H7&lt;=$C$18,"No","Yes"))</f>
        <v/>
      </c>
      <c r="L7" s="15" t="str">
        <f t="shared" ref="L7:L10" si="1">IF(K7="","",IF(K7="Yes",30,60))</f>
        <v/>
      </c>
      <c r="M7" s="1"/>
      <c r="N7" s="2"/>
      <c r="O7" s="2"/>
      <c r="P7" s="22" t="s">
        <v>15</v>
      </c>
      <c r="Q7" s="1">
        <v>6</v>
      </c>
    </row>
    <row r="8" spans="1:17" ht="19.149999999999999" customHeight="1" x14ac:dyDescent="0.2">
      <c r="B8" s="6">
        <f t="shared" si="0"/>
        <v>3</v>
      </c>
      <c r="C8" s="64"/>
      <c r="D8" s="60"/>
      <c r="E8" s="61"/>
      <c r="F8" s="62"/>
      <c r="G8" s="62"/>
      <c r="H8" s="63"/>
      <c r="I8" s="58"/>
      <c r="J8" s="58"/>
      <c r="K8" s="31" t="str">
        <f>IF(H8="","",IF(H8&lt;=$C$18,"No","Yes"))</f>
        <v/>
      </c>
      <c r="L8" s="15" t="str">
        <f t="shared" si="1"/>
        <v/>
      </c>
      <c r="M8" s="1"/>
      <c r="N8" s="2"/>
      <c r="O8" s="2"/>
      <c r="P8" s="22" t="s">
        <v>28</v>
      </c>
      <c r="Q8" s="1">
        <v>7</v>
      </c>
    </row>
    <row r="9" spans="1:17" ht="19.149999999999999" customHeight="1" x14ac:dyDescent="0.2">
      <c r="B9" s="6">
        <f t="shared" si="0"/>
        <v>4</v>
      </c>
      <c r="C9" s="59"/>
      <c r="D9" s="60"/>
      <c r="E9" s="61"/>
      <c r="F9" s="62"/>
      <c r="G9" s="62"/>
      <c r="H9" s="63"/>
      <c r="I9" s="58"/>
      <c r="J9" s="58"/>
      <c r="K9" s="31" t="str">
        <f>IF(H9="","",IF(H9&lt;=$C$18,"No","Yes"))</f>
        <v/>
      </c>
      <c r="L9" s="15" t="str">
        <f t="shared" si="1"/>
        <v/>
      </c>
      <c r="N9" s="2"/>
      <c r="O9" s="2"/>
      <c r="P9" s="22" t="s">
        <v>16</v>
      </c>
      <c r="Q9" s="1">
        <v>8</v>
      </c>
    </row>
    <row r="10" spans="1:17" ht="19.149999999999999" customHeight="1" x14ac:dyDescent="0.2">
      <c r="B10" s="6">
        <f t="shared" si="0"/>
        <v>5</v>
      </c>
      <c r="C10" s="64"/>
      <c r="D10" s="60"/>
      <c r="E10" s="61"/>
      <c r="F10" s="62"/>
      <c r="G10" s="62"/>
      <c r="H10" s="63"/>
      <c r="I10" s="58"/>
      <c r="J10" s="58"/>
      <c r="K10" s="31" t="str">
        <f>IF(H10="","",IF(H10&lt;=$C$18,"No","Yes"))</f>
        <v/>
      </c>
      <c r="L10" s="15" t="str">
        <f t="shared" si="1"/>
        <v/>
      </c>
      <c r="P10" s="22" t="s">
        <v>21</v>
      </c>
    </row>
    <row r="11" spans="1:17" ht="11.45" customHeight="1" x14ac:dyDescent="0.2">
      <c r="C11" s="4"/>
      <c r="D11" s="4"/>
      <c r="E11" s="4"/>
      <c r="F11" s="4"/>
      <c r="G11" s="4"/>
      <c r="H11" s="4"/>
      <c r="I11" s="8"/>
      <c r="J11" s="8"/>
      <c r="K11" s="8"/>
      <c r="L11" s="16"/>
      <c r="P11" s="22" t="s">
        <v>22</v>
      </c>
    </row>
    <row r="12" spans="1:17" ht="19.149999999999999" customHeight="1" x14ac:dyDescent="0.2">
      <c r="I12" s="109" t="s">
        <v>35</v>
      </c>
      <c r="J12" s="110"/>
      <c r="K12" s="1"/>
      <c r="L12" s="104">
        <f>+SUM(L6:L10)</f>
        <v>0</v>
      </c>
      <c r="M12" s="1"/>
      <c r="P12" s="22" t="s">
        <v>23</v>
      </c>
    </row>
    <row r="13" spans="1:17" x14ac:dyDescent="0.2">
      <c r="I13" s="111"/>
      <c r="J13" s="112"/>
      <c r="K13" s="1"/>
      <c r="L13" s="105"/>
      <c r="M13" s="1"/>
      <c r="P13" s="22" t="s">
        <v>24</v>
      </c>
    </row>
    <row r="14" spans="1:17" ht="21" customHeight="1" thickBot="1" x14ac:dyDescent="0.25">
      <c r="B14" s="30" t="s">
        <v>29</v>
      </c>
      <c r="C14" s="92" t="s">
        <v>34</v>
      </c>
      <c r="D14" s="93"/>
      <c r="E14" s="93"/>
      <c r="F14" s="36"/>
      <c r="G14" s="36"/>
      <c r="H14" s="36"/>
      <c r="I14" s="28"/>
      <c r="J14" s="28"/>
      <c r="K14" s="28"/>
      <c r="L14" s="28"/>
      <c r="M14" s="1"/>
      <c r="P14" s="22" t="s">
        <v>25</v>
      </c>
    </row>
    <row r="15" spans="1:17" ht="21" customHeight="1" thickTop="1" x14ac:dyDescent="0.2">
      <c r="C15" s="93"/>
      <c r="D15" s="93"/>
      <c r="E15" s="93"/>
      <c r="F15" s="36"/>
      <c r="G15" s="36"/>
      <c r="H15" s="36"/>
      <c r="I15" s="83" t="s">
        <v>40</v>
      </c>
      <c r="J15" s="46"/>
      <c r="K15" s="47"/>
      <c r="P15" s="22" t="s">
        <v>26</v>
      </c>
    </row>
    <row r="16" spans="1:17" x14ac:dyDescent="0.2">
      <c r="C16" s="56">
        <f>+'Team rego'!C43</f>
        <v>43317</v>
      </c>
      <c r="D16" s="34" t="s">
        <v>30</v>
      </c>
      <c r="F16" s="36"/>
      <c r="G16" s="36"/>
      <c r="H16" s="36"/>
      <c r="I16" s="94" t="s">
        <v>43</v>
      </c>
      <c r="J16" s="95"/>
      <c r="K16" s="96"/>
      <c r="P16" s="22" t="s">
        <v>27</v>
      </c>
    </row>
    <row r="17" spans="1:13" ht="12.75" customHeight="1" x14ac:dyDescent="0.2">
      <c r="C17" s="56">
        <f>+'Team rego'!C44</f>
        <v>38569.75</v>
      </c>
      <c r="D17" s="34" t="s">
        <v>33</v>
      </c>
      <c r="I17" s="94" t="s">
        <v>44</v>
      </c>
      <c r="J17" s="95"/>
      <c r="K17" s="96"/>
    </row>
    <row r="18" spans="1:13" ht="12.75" customHeight="1" x14ac:dyDescent="0.2">
      <c r="C18" s="56">
        <f>+'Team rego'!C45</f>
        <v>36743.5</v>
      </c>
      <c r="D18" s="34" t="s">
        <v>53</v>
      </c>
      <c r="I18" s="94"/>
      <c r="J18" s="95"/>
      <c r="K18" s="96"/>
      <c r="L18" s="1"/>
      <c r="M18" s="1"/>
    </row>
    <row r="19" spans="1:13" ht="12.75" customHeight="1" x14ac:dyDescent="0.2">
      <c r="C19" s="56"/>
      <c r="D19" s="34"/>
      <c r="I19" s="86" t="s">
        <v>61</v>
      </c>
      <c r="J19" s="87"/>
      <c r="K19" s="88"/>
      <c r="L19" s="1"/>
      <c r="M19" s="1"/>
    </row>
    <row r="20" spans="1:13" ht="12.75" customHeight="1" x14ac:dyDescent="0.2">
      <c r="I20" s="89"/>
      <c r="J20" s="90"/>
      <c r="K20" s="91"/>
      <c r="L20" s="1"/>
      <c r="M20" s="1"/>
    </row>
    <row r="21" spans="1:13" ht="7.15" customHeight="1" thickBot="1" x14ac:dyDescent="0.25">
      <c r="I21" s="50"/>
      <c r="J21" s="51"/>
      <c r="K21" s="52"/>
      <c r="L21" s="1"/>
      <c r="M21" s="1"/>
    </row>
    <row r="22" spans="1:13" ht="21" customHeight="1" thickTop="1" x14ac:dyDescent="0.2">
      <c r="C22" s="37" t="s">
        <v>36</v>
      </c>
      <c r="F22" s="38" t="s">
        <v>37</v>
      </c>
      <c r="G22" s="38"/>
      <c r="I22" s="36"/>
      <c r="J22" s="1"/>
      <c r="K22" s="1"/>
      <c r="L22" s="1"/>
      <c r="M22" s="1"/>
    </row>
    <row r="23" spans="1:13" ht="15" customHeight="1" x14ac:dyDescent="0.2">
      <c r="B23" s="75" t="b">
        <v>0</v>
      </c>
      <c r="C23" s="76" t="str">
        <f t="shared" ref="C23:C25" si="2">IF(B23=TRUE,"x","")</f>
        <v/>
      </c>
      <c r="D23" s="39" t="str">
        <f t="shared" ref="D23:D25" si="3">IF(B23=TRUE,".","")</f>
        <v/>
      </c>
      <c r="E23" s="39" t="str">
        <f t="shared" ref="E23:E25" si="4">IF(B23=TRUE,".","")</f>
        <v/>
      </c>
      <c r="F23" s="39" t="str">
        <f t="shared" ref="F23:F25" si="5">IF(B23=TRUE,".","")</f>
        <v/>
      </c>
      <c r="G23" s="39"/>
      <c r="H23" s="39" t="str">
        <f t="shared" ref="H23:H28" si="6">IF($B23=TRUE,".","")</f>
        <v/>
      </c>
      <c r="I23" s="39" t="str">
        <f t="shared" ref="I23:L28" si="7">IF($B23=TRUE,".","")</f>
        <v/>
      </c>
      <c r="J23" s="39" t="str">
        <f t="shared" si="7"/>
        <v/>
      </c>
      <c r="K23" s="39" t="str">
        <f t="shared" si="7"/>
        <v/>
      </c>
      <c r="L23" s="39" t="str">
        <f t="shared" si="7"/>
        <v/>
      </c>
      <c r="M23" s="1"/>
    </row>
    <row r="24" spans="1:13" ht="15" customHeight="1" x14ac:dyDescent="0.2">
      <c r="B24" s="75" t="b">
        <v>0</v>
      </c>
      <c r="C24" s="76" t="str">
        <f t="shared" si="2"/>
        <v/>
      </c>
      <c r="D24" s="39" t="str">
        <f t="shared" si="3"/>
        <v/>
      </c>
      <c r="E24" s="39" t="str">
        <f t="shared" si="4"/>
        <v/>
      </c>
      <c r="F24" s="39" t="str">
        <f t="shared" si="5"/>
        <v/>
      </c>
      <c r="G24" s="39"/>
      <c r="H24" s="39" t="str">
        <f t="shared" si="6"/>
        <v/>
      </c>
      <c r="I24" s="39" t="str">
        <f t="shared" si="7"/>
        <v/>
      </c>
      <c r="J24" s="39" t="str">
        <f t="shared" si="7"/>
        <v/>
      </c>
      <c r="K24" s="39" t="str">
        <f t="shared" si="7"/>
        <v/>
      </c>
      <c r="L24" s="39" t="str">
        <f t="shared" si="7"/>
        <v/>
      </c>
      <c r="M24" s="1"/>
    </row>
    <row r="25" spans="1:13" ht="15" customHeight="1" x14ac:dyDescent="0.2">
      <c r="B25" s="75" t="b">
        <v>0</v>
      </c>
      <c r="C25" s="76" t="str">
        <f t="shared" si="2"/>
        <v/>
      </c>
      <c r="D25" s="39" t="str">
        <f t="shared" si="3"/>
        <v/>
      </c>
      <c r="E25" s="39" t="str">
        <f t="shared" si="4"/>
        <v/>
      </c>
      <c r="F25" s="39" t="str">
        <f t="shared" si="5"/>
        <v/>
      </c>
      <c r="G25" s="39"/>
      <c r="H25" s="39" t="str">
        <f t="shared" si="6"/>
        <v/>
      </c>
      <c r="I25" s="39" t="str">
        <f t="shared" si="7"/>
        <v/>
      </c>
      <c r="J25" s="39" t="str">
        <f t="shared" si="7"/>
        <v/>
      </c>
      <c r="K25" s="39" t="str">
        <f t="shared" si="7"/>
        <v/>
      </c>
      <c r="L25" s="39" t="str">
        <f t="shared" si="7"/>
        <v/>
      </c>
      <c r="M25" s="1"/>
    </row>
    <row r="26" spans="1:13" ht="15" customHeight="1" x14ac:dyDescent="0.2">
      <c r="B26" s="75" t="b">
        <v>0</v>
      </c>
      <c r="C26" s="76" t="str">
        <f>IF(B26=TRUE,"x","")</f>
        <v/>
      </c>
      <c r="D26" s="39" t="str">
        <f>IF(B26=TRUE,".","")</f>
        <v/>
      </c>
      <c r="E26" s="39" t="str">
        <f>IF(B26=TRUE,".","")</f>
        <v/>
      </c>
      <c r="F26" s="39" t="str">
        <f>IF(B26=TRUE,".","")</f>
        <v/>
      </c>
      <c r="G26" s="39"/>
      <c r="H26" s="39" t="str">
        <f t="shared" si="6"/>
        <v/>
      </c>
      <c r="I26" s="39" t="str">
        <f t="shared" si="7"/>
        <v/>
      </c>
      <c r="J26" s="39" t="str">
        <f t="shared" si="7"/>
        <v/>
      </c>
      <c r="K26" s="39" t="str">
        <f t="shared" si="7"/>
        <v/>
      </c>
      <c r="L26" s="39" t="str">
        <f t="shared" si="7"/>
        <v/>
      </c>
      <c r="M26" s="1"/>
    </row>
    <row r="27" spans="1:13" ht="15" customHeight="1" x14ac:dyDescent="0.2">
      <c r="B27" s="75" t="b">
        <v>0</v>
      </c>
      <c r="C27" s="76" t="str">
        <f>IF(B27=TRUE,"x","")</f>
        <v/>
      </c>
      <c r="D27" s="39" t="str">
        <f>IF(B27=TRUE,".","")</f>
        <v/>
      </c>
      <c r="E27" s="39" t="str">
        <f>IF(B27=TRUE,".","")</f>
        <v/>
      </c>
      <c r="F27" s="39" t="str">
        <f>IF(B27=TRUE,".","")</f>
        <v/>
      </c>
      <c r="G27" s="39"/>
      <c r="H27" s="39" t="str">
        <f t="shared" si="6"/>
        <v/>
      </c>
      <c r="I27" s="39" t="str">
        <f t="shared" si="7"/>
        <v/>
      </c>
      <c r="J27" s="39" t="str">
        <f t="shared" si="7"/>
        <v/>
      </c>
      <c r="K27" s="39" t="str">
        <f t="shared" si="7"/>
        <v/>
      </c>
      <c r="L27" s="39" t="str">
        <f t="shared" si="7"/>
        <v/>
      </c>
      <c r="M27" s="1"/>
    </row>
    <row r="28" spans="1:13" ht="15" customHeight="1" x14ac:dyDescent="0.2">
      <c r="B28" s="75" t="b">
        <v>0</v>
      </c>
      <c r="C28" s="76" t="str">
        <f>IF(B28=TRUE,"x","")</f>
        <v/>
      </c>
      <c r="D28" s="39" t="str">
        <f>IF(B28=TRUE,".","")</f>
        <v/>
      </c>
      <c r="E28" s="39" t="str">
        <f>IF(B28=TRUE,".","")</f>
        <v/>
      </c>
      <c r="F28" s="39" t="str">
        <f>IF(B28=TRUE,".","")</f>
        <v/>
      </c>
      <c r="G28" s="39"/>
      <c r="H28" s="39" t="str">
        <f t="shared" si="6"/>
        <v/>
      </c>
      <c r="I28" s="39" t="str">
        <f t="shared" si="7"/>
        <v/>
      </c>
      <c r="J28" s="39" t="str">
        <f t="shared" si="7"/>
        <v/>
      </c>
      <c r="K28" s="39" t="str">
        <f t="shared" si="7"/>
        <v/>
      </c>
      <c r="L28" s="39" t="str">
        <f t="shared" si="7"/>
        <v/>
      </c>
      <c r="M28" s="1"/>
    </row>
    <row r="29" spans="1:13" x14ac:dyDescent="0.2">
      <c r="M29" s="1"/>
    </row>
    <row r="30" spans="1:13" ht="19.149999999999999" customHeight="1" x14ac:dyDescent="0.2">
      <c r="C30" s="32" t="s">
        <v>41</v>
      </c>
      <c r="D30" s="42" t="s">
        <v>42</v>
      </c>
      <c r="M30" s="1"/>
    </row>
    <row r="31" spans="1:13" ht="19.149999999999999" customHeight="1" x14ac:dyDescent="0.2">
      <c r="A31" s="3"/>
    </row>
    <row r="32" spans="1:13" ht="19.149999999999999" customHeight="1" x14ac:dyDescent="0.2">
      <c r="B32" s="75" t="b">
        <v>0</v>
      </c>
      <c r="C32" s="77"/>
      <c r="M32" s="1"/>
    </row>
    <row r="33" spans="3:13" ht="19.149999999999999" customHeight="1" x14ac:dyDescent="0.2">
      <c r="C33" s="81" t="str">
        <f>IF(B32=TRUE, "Receipt to be made out to:","")</f>
        <v/>
      </c>
      <c r="D33" s="97" t="str">
        <f>IF(B32=TRUE,"","  ")</f>
        <v xml:space="preserve">  </v>
      </c>
      <c r="E33" s="85"/>
      <c r="F33" s="85"/>
      <c r="I33" s="1"/>
      <c r="J33" s="1"/>
      <c r="K33" s="1"/>
      <c r="L33" s="1"/>
      <c r="M33" s="1"/>
    </row>
    <row r="34" spans="3:13" ht="19.149999999999999" customHeight="1" x14ac:dyDescent="0.2">
      <c r="C34" s="81" t="str">
        <f>IF(B32=TRUE, "Receipt amount:","")</f>
        <v/>
      </c>
      <c r="D34" s="84" t="str">
        <f>IF(B32=TRUE,"","  ")</f>
        <v xml:space="preserve">  </v>
      </c>
      <c r="E34" s="85"/>
      <c r="F34" s="85"/>
      <c r="I34" s="1"/>
      <c r="J34" s="1"/>
      <c r="K34" s="1"/>
      <c r="L34" s="1"/>
      <c r="M34" s="1"/>
    </row>
    <row r="35" spans="3:13" x14ac:dyDescent="0.2">
      <c r="I35" s="1"/>
      <c r="J35" s="1"/>
      <c r="K35" s="1"/>
      <c r="L35" s="1"/>
      <c r="M35" s="1"/>
    </row>
    <row r="36" spans="3:13" x14ac:dyDescent="0.2">
      <c r="I36" s="1"/>
      <c r="J36" s="1"/>
      <c r="K36" s="1"/>
      <c r="L36" s="1"/>
      <c r="M36" s="1"/>
    </row>
    <row r="37" spans="3:13" x14ac:dyDescent="0.2">
      <c r="I37" s="1"/>
      <c r="J37" s="1"/>
      <c r="K37" s="1"/>
      <c r="L37" s="1"/>
    </row>
    <row r="38" spans="3:13" x14ac:dyDescent="0.2">
      <c r="I38" s="1"/>
      <c r="J38" s="1"/>
      <c r="K38" s="1"/>
      <c r="L38" s="1"/>
    </row>
    <row r="44" spans="3:13" ht="19.149999999999999" customHeight="1" x14ac:dyDescent="0.2"/>
  </sheetData>
  <mergeCells count="9">
    <mergeCell ref="D34:F34"/>
    <mergeCell ref="C14:E15"/>
    <mergeCell ref="I12:J13"/>
    <mergeCell ref="L12:L13"/>
    <mergeCell ref="I17:K17"/>
    <mergeCell ref="I18:K18"/>
    <mergeCell ref="D33:F33"/>
    <mergeCell ref="I19:K20"/>
    <mergeCell ref="I16:K16"/>
  </mergeCells>
  <conditionalFormatting sqref="C6:J6 C7:G10">
    <cfRule type="cellIs" dxfId="18" priority="34" stopIfTrue="1" operator="equal">
      <formula>""</formula>
    </cfRule>
  </conditionalFormatting>
  <conditionalFormatting sqref="I2">
    <cfRule type="cellIs" dxfId="17" priority="33" stopIfTrue="1" operator="equal">
      <formula>""</formula>
    </cfRule>
  </conditionalFormatting>
  <conditionalFormatting sqref="H6:J10">
    <cfRule type="cellIs" dxfId="16" priority="32" stopIfTrue="1" operator="equal">
      <formula>""</formula>
    </cfRule>
  </conditionalFormatting>
  <conditionalFormatting sqref="H7:H10">
    <cfRule type="cellIs" dxfId="15" priority="31" stopIfTrue="1" operator="equal">
      <formula>""</formula>
    </cfRule>
  </conditionalFormatting>
  <conditionalFormatting sqref="H8:H10">
    <cfRule type="cellIs" dxfId="14" priority="30" stopIfTrue="1" operator="equal">
      <formula>""</formula>
    </cfRule>
  </conditionalFormatting>
  <conditionalFormatting sqref="H8">
    <cfRule type="cellIs" dxfId="13" priority="29" stopIfTrue="1" operator="equal">
      <formula>""</formula>
    </cfRule>
  </conditionalFormatting>
  <conditionalFormatting sqref="H9">
    <cfRule type="cellIs" dxfId="12" priority="28" stopIfTrue="1" operator="equal">
      <formula>""</formula>
    </cfRule>
  </conditionalFormatting>
  <conditionalFormatting sqref="H10">
    <cfRule type="cellIs" dxfId="11" priority="27" stopIfTrue="1" operator="equal">
      <formula>""</formula>
    </cfRule>
  </conditionalFormatting>
  <conditionalFormatting sqref="H8">
    <cfRule type="cellIs" dxfId="10" priority="25" stopIfTrue="1" operator="equal">
      <formula>""</formula>
    </cfRule>
  </conditionalFormatting>
  <conditionalFormatting sqref="H8">
    <cfRule type="cellIs" dxfId="9" priority="24" stopIfTrue="1" operator="equal">
      <formula>""</formula>
    </cfRule>
  </conditionalFormatting>
  <conditionalFormatting sqref="H8">
    <cfRule type="cellIs" dxfId="8" priority="23" stopIfTrue="1" operator="equal">
      <formula>""</formula>
    </cfRule>
  </conditionalFormatting>
  <conditionalFormatting sqref="H7:H10">
    <cfRule type="cellIs" dxfId="7" priority="22" stopIfTrue="1" operator="equal">
      <formula>""</formula>
    </cfRule>
  </conditionalFormatting>
  <conditionalFormatting sqref="H8:H10">
    <cfRule type="cellIs" dxfId="6" priority="21" stopIfTrue="1" operator="equal">
      <formula>""</formula>
    </cfRule>
  </conditionalFormatting>
  <conditionalFormatting sqref="H8:H10">
    <cfRule type="cellIs" dxfId="5" priority="20" stopIfTrue="1" operator="equal">
      <formula>""</formula>
    </cfRule>
  </conditionalFormatting>
  <conditionalFormatting sqref="H24:H25 C23:H23 C26:H28 I23:L28">
    <cfRule type="cellIs" dxfId="4" priority="19" stopIfTrue="1" operator="equal">
      <formula>""</formula>
    </cfRule>
  </conditionalFormatting>
  <conditionalFormatting sqref="C24:G24">
    <cfRule type="cellIs" dxfId="3" priority="16" stopIfTrue="1" operator="equal">
      <formula>""</formula>
    </cfRule>
  </conditionalFormatting>
  <conditionalFormatting sqref="C25:G25">
    <cfRule type="cellIs" dxfId="2" priority="14" stopIfTrue="1" operator="equal">
      <formula>""</formula>
    </cfRule>
  </conditionalFormatting>
  <conditionalFormatting sqref="D33">
    <cfRule type="cellIs" dxfId="1" priority="2" stopIfTrue="1" operator="equal">
      <formula>""</formula>
    </cfRule>
  </conditionalFormatting>
  <conditionalFormatting sqref="D34">
    <cfRule type="cellIs" dxfId="0" priority="1" stopIfTrue="1" operator="equal">
      <formula>""</formula>
    </cfRule>
  </conditionalFormatting>
  <dataValidations count="3">
    <dataValidation type="date" operator="lessThanOrEqual" allowBlank="1" showErrorMessage="1" errorTitle="Ineligible" error="Player is ineligible (&lt;13 yo)" promptTitle="Player is ineligible (&lt;13 yo)" sqref="H6:H10">
      <formula1>$C$17</formula1>
    </dataValidation>
    <dataValidation type="list" allowBlank="1" showInputMessage="1" showErrorMessage="1" error="Need to use the drop down list!" sqref="D6:D10">
      <formula1>$O$2:$O$3</formula1>
    </dataValidation>
    <dataValidation type="list" allowBlank="1" showInputMessage="1" showErrorMessage="1" error="Need to use the drop down list!" sqref="E6:E10">
      <formula1>$P$2:$P$16</formula1>
    </dataValidation>
  </dataValidations>
  <hyperlinks>
    <hyperlink ref="D30" r:id="rId1"/>
  </hyperlinks>
  <printOptions horizontalCentered="1" verticalCentered="1"/>
  <pageMargins left="0.19685039370078741" right="0.19685039370078741" top="0.15748031496062992" bottom="0.19685039370078741" header="0.19685039370078741" footer="0.15748031496062992"/>
  <pageSetup paperSize="9" scale="69" orientation="portrait" horizontalDpi="300"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051" r:id="rId5" name="Check Box 3">
              <controlPr defaultSize="0" autoFill="0" autoLine="0" autoPict="0">
                <anchor moveWithCells="1">
                  <from>
                    <xdr:col>2</xdr:col>
                    <xdr:colOff>57150</xdr:colOff>
                    <xdr:row>22</xdr:row>
                    <xdr:rowOff>0</xdr:rowOff>
                  </from>
                  <to>
                    <xdr:col>9</xdr:col>
                    <xdr:colOff>628650</xdr:colOff>
                    <xdr:row>23</xdr:row>
                    <xdr:rowOff>85725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57150</xdr:colOff>
                    <xdr:row>24</xdr:row>
                    <xdr:rowOff>142875</xdr:rowOff>
                  </from>
                  <to>
                    <xdr:col>9</xdr:col>
                    <xdr:colOff>257175</xdr:colOff>
                    <xdr:row>26</xdr:row>
                    <xdr:rowOff>38100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57150</xdr:colOff>
                    <xdr:row>22</xdr:row>
                    <xdr:rowOff>171450</xdr:rowOff>
                  </from>
                  <to>
                    <xdr:col>6</xdr:col>
                    <xdr:colOff>1533525</xdr:colOff>
                    <xdr:row>24</xdr:row>
                    <xdr:rowOff>57150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47625</xdr:colOff>
                    <xdr:row>23</xdr:row>
                    <xdr:rowOff>171450</xdr:rowOff>
                  </from>
                  <to>
                    <xdr:col>9</xdr:col>
                    <xdr:colOff>438150</xdr:colOff>
                    <xdr:row>25</xdr:row>
                    <xdr:rowOff>57150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2</xdr:col>
                    <xdr:colOff>57150</xdr:colOff>
                    <xdr:row>25</xdr:row>
                    <xdr:rowOff>133350</xdr:rowOff>
                  </from>
                  <to>
                    <xdr:col>9</xdr:col>
                    <xdr:colOff>266700</xdr:colOff>
                    <xdr:row>27</xdr:row>
                    <xdr:rowOff>28575</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2</xdr:col>
                    <xdr:colOff>19050</xdr:colOff>
                    <xdr:row>30</xdr:row>
                    <xdr:rowOff>219075</xdr:rowOff>
                  </from>
                  <to>
                    <xdr:col>9</xdr:col>
                    <xdr:colOff>219075</xdr:colOff>
                    <xdr:row>32</xdr:row>
                    <xdr:rowOff>19050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2</xdr:col>
                    <xdr:colOff>57150</xdr:colOff>
                    <xdr:row>26</xdr:row>
                    <xdr:rowOff>133350</xdr:rowOff>
                  </from>
                  <to>
                    <xdr:col>9</xdr:col>
                    <xdr:colOff>266700</xdr:colOff>
                    <xdr:row>28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Team rego</vt:lpstr>
      <vt:lpstr>Individual rego</vt:lpstr>
      <vt:lpstr>'Individual rego'!Print_Area</vt:lpstr>
      <vt:lpstr>'Team rego'!Print_Area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Jamberoo Touch</dc:creator>
  <cp:lastModifiedBy>Michael Mundt</cp:lastModifiedBy>
  <cp:lastPrinted>2017-02-16T10:45:35Z</cp:lastPrinted>
  <dcterms:created xsi:type="dcterms:W3CDTF">2009-08-07T06:09:39Z</dcterms:created>
  <dcterms:modified xsi:type="dcterms:W3CDTF">2018-02-08T09:58:42Z</dcterms:modified>
</cp:coreProperties>
</file>